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api.box.com/wopi/files/2408559634845/WOPIServiceId_TP_BOX_2/WOPIUserId_-/"/>
    </mc:Choice>
  </mc:AlternateContent>
  <xr:revisionPtr revIDLastSave="234" documentId="8_{EDB02B48-CA0A-4908-B14D-8860F44C1197}" xr6:coauthVersionLast="47" xr6:coauthVersionMax="47" xr10:uidLastSave="{0AE59C7F-812B-4396-94A1-63DDF0E8FD49}"/>
  <bookViews>
    <workbookView xWindow="-110" yWindow="-110" windowWidth="19420" windowHeight="11500" xr2:uid="{88B30BFA-AE32-4DD6-96AE-A9FED6DD7ACD}"/>
  </bookViews>
  <sheets>
    <sheet name="Objectives and Context" sheetId="5" r:id="rId1"/>
    <sheet name="How to use" sheetId="11" r:id="rId2"/>
    <sheet name="Score summary" sheetId="7" r:id="rId3"/>
    <sheet name="Questionnaire" sheetId="3" r:id="rId4"/>
    <sheet name="Scoring - Do not edit" sheetId="6" state="hidden" r:id="rId5"/>
    <sheet name="Data - Do not edit" sheetId="9"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7" l="1"/>
  <c r="E20" i="7"/>
  <c r="G56" i="6" l="1"/>
  <c r="G55" i="6"/>
  <c r="G54" i="6"/>
  <c r="G53" i="6"/>
  <c r="G52" i="6"/>
  <c r="G51" i="6"/>
  <c r="G50" i="6"/>
  <c r="G49" i="6"/>
  <c r="E29" i="6"/>
  <c r="F29" i="6" s="1"/>
  <c r="E28" i="6"/>
  <c r="E27" i="6"/>
  <c r="E26" i="6"/>
  <c r="E25" i="6"/>
  <c r="E24" i="6"/>
  <c r="E23" i="6"/>
  <c r="E19" i="6"/>
  <c r="F19" i="6" s="1"/>
  <c r="E56" i="6"/>
  <c r="F56" i="6" s="1"/>
  <c r="I56" i="6" s="1"/>
  <c r="E55" i="6"/>
  <c r="E54" i="6"/>
  <c r="E53" i="6"/>
  <c r="E52" i="6"/>
  <c r="F52" i="6" s="1"/>
  <c r="E51" i="6"/>
  <c r="F51" i="6" s="1"/>
  <c r="E50" i="6"/>
  <c r="F50" i="6" s="1"/>
  <c r="E49" i="6"/>
  <c r="F49" i="6" s="1"/>
  <c r="D56" i="3"/>
  <c r="D82" i="3"/>
  <c r="D81" i="3"/>
  <c r="D80" i="3"/>
  <c r="D79" i="3"/>
  <c r="D78" i="3"/>
  <c r="D77" i="3"/>
  <c r="D76" i="3"/>
  <c r="D75" i="3"/>
  <c r="H54" i="6" l="1"/>
  <c r="H53" i="6"/>
  <c r="H55" i="6"/>
  <c r="F55" i="6"/>
  <c r="I55" i="6" s="1"/>
  <c r="J55" i="6" s="1"/>
  <c r="F54" i="6"/>
  <c r="I54" i="6" s="1"/>
  <c r="J54" i="6" s="1"/>
  <c r="F53" i="6"/>
  <c r="I53" i="6" s="1"/>
  <c r="J53" i="6" s="1"/>
  <c r="H52" i="6"/>
  <c r="I51" i="6"/>
  <c r="J51" i="6" s="1"/>
  <c r="H56" i="6"/>
  <c r="H49" i="6"/>
  <c r="I50" i="6"/>
  <c r="J50" i="6" s="1"/>
  <c r="H50" i="6"/>
  <c r="H51" i="6"/>
  <c r="I52" i="6"/>
  <c r="J52" i="6" s="1"/>
  <c r="I49" i="6"/>
  <c r="J49" i="6" s="1"/>
  <c r="J56" i="6"/>
  <c r="H57" i="6" l="1"/>
  <c r="C34" i="7" s="1"/>
  <c r="J57" i="6"/>
  <c r="D34" i="7" s="1"/>
  <c r="E34" i="7" l="1"/>
  <c r="H11" i="7"/>
  <c r="H10" i="7"/>
  <c r="D39" i="3" l="1"/>
  <c r="D70" i="3"/>
  <c r="D69" i="3"/>
  <c r="D68" i="3"/>
  <c r="D67" i="3"/>
  <c r="D66" i="3"/>
  <c r="D65" i="3"/>
  <c r="D64" i="3"/>
  <c r="D63" i="3"/>
  <c r="D58" i="3"/>
  <c r="D57" i="3"/>
  <c r="D55" i="3"/>
  <c r="D54" i="3"/>
  <c r="D53" i="3"/>
  <c r="D52" i="3"/>
  <c r="D51" i="3"/>
  <c r="D46" i="3"/>
  <c r="D45" i="3"/>
  <c r="D44" i="3"/>
  <c r="D43" i="3"/>
  <c r="D42" i="3"/>
  <c r="D41" i="3"/>
  <c r="D40" i="3"/>
  <c r="D34" i="3"/>
  <c r="D33" i="3"/>
  <c r="H12" i="7" a="1"/>
  <c r="H12" i="7" s="1"/>
  <c r="E22" i="7" l="1"/>
  <c r="G20" i="6"/>
  <c r="E20" i="6"/>
  <c r="H9" i="7"/>
  <c r="G41" i="6"/>
  <c r="G42" i="6"/>
  <c r="G43" i="6"/>
  <c r="G44" i="6"/>
  <c r="G45" i="6"/>
  <c r="G46" i="6"/>
  <c r="G47" i="6"/>
  <c r="G40" i="6"/>
  <c r="G35" i="6"/>
  <c r="G36" i="6"/>
  <c r="G37" i="6"/>
  <c r="G38" i="6"/>
  <c r="G26" i="6"/>
  <c r="G27" i="6"/>
  <c r="G28" i="6"/>
  <c r="G29" i="6"/>
  <c r="E41" i="6"/>
  <c r="E42" i="6"/>
  <c r="E43" i="6"/>
  <c r="F43" i="6" s="1"/>
  <c r="E44" i="6"/>
  <c r="E45" i="6"/>
  <c r="E46" i="6"/>
  <c r="E47" i="6"/>
  <c r="E40" i="6"/>
  <c r="E32" i="6"/>
  <c r="E33" i="6"/>
  <c r="E34" i="6"/>
  <c r="E35" i="6"/>
  <c r="E36" i="6"/>
  <c r="E37" i="6"/>
  <c r="E38" i="6"/>
  <c r="F24" i="6"/>
  <c r="F25" i="6"/>
  <c r="G32" i="6"/>
  <c r="G33" i="6"/>
  <c r="G34" i="6"/>
  <c r="G31" i="6"/>
  <c r="G23" i="6"/>
  <c r="G24" i="6"/>
  <c r="G25" i="6"/>
  <c r="G22" i="6"/>
  <c r="E31" i="6"/>
  <c r="H8" i="7"/>
  <c r="G19" i="6"/>
  <c r="E22" i="6"/>
  <c r="H20" i="6" l="1"/>
  <c r="F20" i="6"/>
  <c r="H19" i="6"/>
  <c r="F40" i="6"/>
  <c r="I40" i="6" s="1"/>
  <c r="J40" i="6" s="1"/>
  <c r="H40" i="6"/>
  <c r="F47" i="6"/>
  <c r="I47" i="6" s="1"/>
  <c r="J47" i="6" s="1"/>
  <c r="H47" i="6"/>
  <c r="F45" i="6"/>
  <c r="I45" i="6" s="1"/>
  <c r="J45" i="6" s="1"/>
  <c r="H45" i="6"/>
  <c r="I43" i="6"/>
  <c r="J43" i="6" s="1"/>
  <c r="H43" i="6"/>
  <c r="F42" i="6"/>
  <c r="I42" i="6" s="1"/>
  <c r="J42" i="6" s="1"/>
  <c r="H42" i="6"/>
  <c r="F41" i="6"/>
  <c r="I41" i="6" s="1"/>
  <c r="J41" i="6" s="1"/>
  <c r="H41" i="6"/>
  <c r="F46" i="6"/>
  <c r="I46" i="6" s="1"/>
  <c r="J46" i="6" s="1"/>
  <c r="H46" i="6"/>
  <c r="F44" i="6"/>
  <c r="I44" i="6" s="1"/>
  <c r="J44" i="6" s="1"/>
  <c r="H44" i="6"/>
  <c r="F38" i="6"/>
  <c r="I38" i="6" s="1"/>
  <c r="J38" i="6" s="1"/>
  <c r="H38" i="6"/>
  <c r="F37" i="6"/>
  <c r="I37" i="6" s="1"/>
  <c r="J37" i="6" s="1"/>
  <c r="H37" i="6"/>
  <c r="F36" i="6"/>
  <c r="I36" i="6" s="1"/>
  <c r="J36" i="6" s="1"/>
  <c r="H36" i="6"/>
  <c r="F35" i="6"/>
  <c r="I35" i="6" s="1"/>
  <c r="J35" i="6" s="1"/>
  <c r="H35" i="6"/>
  <c r="F33" i="6"/>
  <c r="I33" i="6" s="1"/>
  <c r="J33" i="6" s="1"/>
  <c r="H33" i="6"/>
  <c r="F32" i="6"/>
  <c r="I32" i="6" s="1"/>
  <c r="J32" i="6" s="1"/>
  <c r="H32" i="6"/>
  <c r="F31" i="6"/>
  <c r="I31" i="6" s="1"/>
  <c r="J31" i="6" s="1"/>
  <c r="H31" i="6"/>
  <c r="F34" i="6"/>
  <c r="I34" i="6" s="1"/>
  <c r="J34" i="6" s="1"/>
  <c r="H34" i="6"/>
  <c r="I25" i="6"/>
  <c r="J25" i="6" s="1"/>
  <c r="H25" i="6"/>
  <c r="I29" i="6"/>
  <c r="J29" i="6" s="1"/>
  <c r="H29" i="6"/>
  <c r="F28" i="6"/>
  <c r="I28" i="6" s="1"/>
  <c r="J28" i="6" s="1"/>
  <c r="H28" i="6"/>
  <c r="F26" i="6"/>
  <c r="I26" i="6" s="1"/>
  <c r="J26" i="6" s="1"/>
  <c r="H26" i="6"/>
  <c r="I24" i="6"/>
  <c r="J24" i="6" s="1"/>
  <c r="H24" i="6"/>
  <c r="F27" i="6"/>
  <c r="I27" i="6" s="1"/>
  <c r="J27" i="6" s="1"/>
  <c r="H27" i="6"/>
  <c r="H23" i="6"/>
  <c r="F23" i="6"/>
  <c r="I23" i="6" s="1"/>
  <c r="J23" i="6" s="1"/>
  <c r="F22" i="6"/>
  <c r="I22" i="6" s="1"/>
  <c r="J22" i="6" s="1"/>
  <c r="H22" i="6"/>
  <c r="I19" i="6" l="1"/>
  <c r="J19" i="6" s="1"/>
  <c r="I20" i="6"/>
  <c r="J20" i="6" s="1"/>
  <c r="J39" i="6"/>
  <c r="J48" i="6"/>
  <c r="H21" i="6"/>
  <c r="C30" i="7" s="1"/>
  <c r="H48" i="6"/>
  <c r="H39" i="6"/>
  <c r="C32" i="7" s="1"/>
  <c r="H30" i="6"/>
  <c r="C31" i="7" s="1"/>
  <c r="C33" i="7" l="1"/>
  <c r="H58" i="6"/>
  <c r="C35" i="7" s="1"/>
  <c r="J21" i="6"/>
  <c r="D30" i="7" s="1"/>
  <c r="E30" i="7" s="1"/>
  <c r="J30" i="6"/>
  <c r="D33" i="7"/>
  <c r="D32" i="7"/>
  <c r="J58" i="6" l="1"/>
  <c r="D35" i="7" s="1"/>
  <c r="E33" i="7"/>
  <c r="E32" i="7"/>
  <c r="D31" i="7"/>
  <c r="E31" i="7" l="1"/>
  <c r="E35" i="7"/>
  <c r="C26"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<sst xmlns="http://schemas.openxmlformats.org/spreadsheetml/2006/main" count="488" uniqueCount="221">
  <si>
    <t>Question</t>
  </si>
  <si>
    <t>Response</t>
  </si>
  <si>
    <t>Score</t>
  </si>
  <si>
    <t>Your response</t>
  </si>
  <si>
    <t>a)</t>
  </si>
  <si>
    <t>b)</t>
  </si>
  <si>
    <t>Yes</t>
  </si>
  <si>
    <t>No</t>
  </si>
  <si>
    <t>Summary</t>
  </si>
  <si>
    <t>Sheet</t>
  </si>
  <si>
    <t>Description</t>
  </si>
  <si>
    <t>Questionnaire</t>
  </si>
  <si>
    <t>Field</t>
  </si>
  <si>
    <t>Input</t>
  </si>
  <si>
    <t>Parameter</t>
  </si>
  <si>
    <t>#</t>
  </si>
  <si>
    <t>Dimension</t>
  </si>
  <si>
    <t>Outcome</t>
  </si>
  <si>
    <t>Total</t>
  </si>
  <si>
    <t>Scoring</t>
  </si>
  <si>
    <r>
      <rPr>
        <b/>
        <sz val="11"/>
        <color theme="1"/>
        <rFont val="Calibri"/>
        <family val="2"/>
        <scheme val="minor"/>
      </rPr>
      <t>Note:</t>
    </r>
    <r>
      <rPr>
        <sz val="11"/>
        <color theme="1"/>
        <rFont val="Calibri"/>
        <family val="2"/>
        <scheme val="minor"/>
      </rPr>
      <t xml:space="preserve"> Do not edit or modify this sheet</t>
    </r>
  </si>
  <si>
    <t>This sheet automatically calculates the score as per your responses</t>
  </si>
  <si>
    <t>Data</t>
  </si>
  <si>
    <t>This sheet contains all the background data for the drop-down menu of the responses</t>
  </si>
  <si>
    <t>Background</t>
  </si>
  <si>
    <t>GERS score</t>
  </si>
  <si>
    <t>How to use this tool</t>
  </si>
  <si>
    <t>How to use</t>
  </si>
  <si>
    <t>Step 2: Complete the Questionnaire</t>
  </si>
  <si>
    <t>Objectives</t>
  </si>
  <si>
    <t>Context</t>
  </si>
  <si>
    <t>Your score</t>
  </si>
  <si>
    <t>Maximum score</t>
  </si>
  <si>
    <t>How the scoring works</t>
  </si>
  <si>
    <t>Dimension 1: Outcome</t>
  </si>
  <si>
    <t>Legend</t>
  </si>
  <si>
    <t>Multiplier</t>
  </si>
  <si>
    <t>1.1.1</t>
  </si>
  <si>
    <t>2.1.1</t>
  </si>
  <si>
    <t>2.1.2</t>
  </si>
  <si>
    <t>2.1.3</t>
  </si>
  <si>
    <t>2.1.4</t>
  </si>
  <si>
    <t>2.2.1</t>
  </si>
  <si>
    <t>2.2.2</t>
  </si>
  <si>
    <t>2.2.3</t>
  </si>
  <si>
    <t>3.1.1</t>
  </si>
  <si>
    <t>3.1.2</t>
  </si>
  <si>
    <t>3.1.3</t>
  </si>
  <si>
    <t>3.1.4</t>
  </si>
  <si>
    <t>3.2.1</t>
  </si>
  <si>
    <t>3.2.2</t>
  </si>
  <si>
    <t>3.2.3</t>
  </si>
  <si>
    <t>3.2.4</t>
  </si>
  <si>
    <t>Respondent's score</t>
  </si>
  <si>
    <t>Max score</t>
  </si>
  <si>
    <t>User input needed</t>
  </si>
  <si>
    <t>Step 1: Fill in your background information in the yellow cells</t>
  </si>
  <si>
    <t>Diversity data publication</t>
  </si>
  <si>
    <t>4.1.1</t>
  </si>
  <si>
    <t>4.1.2</t>
  </si>
  <si>
    <t>4.2.1</t>
  </si>
  <si>
    <t>4.2.2</t>
  </si>
  <si>
    <t>2.2.4</t>
  </si>
  <si>
    <t>4.1.3</t>
  </si>
  <si>
    <t>4.1.4</t>
  </si>
  <si>
    <t>4.2.3</t>
  </si>
  <si>
    <t>4.2.4</t>
  </si>
  <si>
    <t>Dimension 1 – Outcome</t>
  </si>
  <si>
    <t>Your %</t>
  </si>
  <si>
    <t>What is the full name of your company?</t>
  </si>
  <si>
    <t>This is your main output page. The sheet will automatically display your background information and final GERS score once you complete the questionnaire</t>
  </si>
  <si>
    <t>Step 3: View your score</t>
  </si>
  <si>
    <t>Full name of the company</t>
  </si>
  <si>
    <t>Term</t>
  </si>
  <si>
    <t>Score * Multiplier</t>
  </si>
  <si>
    <t>User input</t>
  </si>
  <si>
    <t>Your final GERS score is</t>
  </si>
  <si>
    <t>Score summary</t>
  </si>
  <si>
    <t>Background details of the company</t>
  </si>
  <si>
    <t>Common terms used</t>
  </si>
  <si>
    <t>Next steps</t>
  </si>
  <si>
    <t>Review your responses in the Questionnaire sheet to identify the 3-4 practices that are not currently in place or are only partially implemented</t>
  </si>
  <si>
    <t>Prioritising these areas will help you strengthen performance and improve your overall GERS score in the next assessment cycle</t>
  </si>
  <si>
    <t>c)</t>
  </si>
  <si>
    <t>Others (please specify)</t>
  </si>
  <si>
    <t>Employee</t>
  </si>
  <si>
    <t>Women employees</t>
  </si>
  <si>
    <t>Go to the 'Questionnaire' sheet</t>
  </si>
  <si>
    <t>Fill the fields in the 'Background' table</t>
  </si>
  <si>
    <t>Go to the 'Questionnaire' sheet. You will see a list of survey questions</t>
  </si>
  <si>
    <t>Go to the 'Score summary' sheet to view your final GERS score</t>
  </si>
  <si>
    <t>Break-up of GERS score*</t>
  </si>
  <si>
    <r>
      <rPr>
        <b/>
        <sz val="11"/>
        <rFont val="Calibri"/>
        <family val="2"/>
        <scheme val="minor"/>
      </rPr>
      <t>Note:</t>
    </r>
    <r>
      <rPr>
        <sz val="11"/>
        <rFont val="Calibri"/>
        <family val="2"/>
        <scheme val="minor"/>
      </rPr>
      <t xml:space="preserve"> Do not edit or modify this sheet</t>
    </r>
  </si>
  <si>
    <t>&gt;=5%</t>
  </si>
  <si>
    <t>&lt;5%</t>
  </si>
  <si>
    <t>Calculation table</t>
  </si>
  <si>
    <t>For each question, go to the 'Your Response' column</t>
  </si>
  <si>
    <t>Category</t>
  </si>
  <si>
    <t>Count</t>
  </si>
  <si>
    <t>Total across dimensions</t>
  </si>
  <si>
    <t>Sub-total per dimension</t>
  </si>
  <si>
    <t>Calculated</t>
  </si>
  <si>
    <t>&gt;=30%</t>
  </si>
  <si>
    <t>&gt;=15%</t>
  </si>
  <si>
    <t>This is the main survey sheet. Here you will enter your background information, and answer all the questions by selecting an option from the dropdown menus in the 'Your Response' column. Your answers will be scored automatically</t>
  </si>
  <si>
    <t>&gt;=10%</t>
  </si>
  <si>
    <t>Estimated time to complete: 20–30 minutes</t>
  </si>
  <si>
    <t xml:space="preserve">Summary of questions </t>
  </si>
  <si>
    <t># of questions included in scoring</t>
  </si>
  <si>
    <t>Total # of questions in the tool</t>
  </si>
  <si>
    <t>Questions under 'outcome' dimension</t>
  </si>
  <si>
    <t>Questions under other dimensions</t>
  </si>
  <si>
    <t>Data based on user input</t>
  </si>
  <si>
    <t xml:space="preserve">Max base score (without multiplier) for </t>
  </si>
  <si>
    <t># of questions where your response is 'Not applicable'</t>
  </si>
  <si>
    <t>*Note: Max score excludes questions where 'Not applicable' is selected as the response</t>
  </si>
  <si>
    <t>Data as per GERS tool</t>
  </si>
  <si>
    <t>*Acronyms:</t>
  </si>
  <si>
    <t>Whom to interview to score the organisation</t>
  </si>
  <si>
    <t>Click the dropdown menu and select the response that best fits your organisation</t>
  </si>
  <si>
    <t>Table of contents:</t>
  </si>
  <si>
    <t>If a question doesn’t apply to your operational context, select ‘Not applicable’ as the answer wherever allowed</t>
  </si>
  <si>
    <t xml:space="preserve">1. Interview someone in the corporate team who has: </t>
  </si>
  <si>
    <t>Infrastructure</t>
  </si>
  <si>
    <t>Dimension 4: Infrastructure</t>
  </si>
  <si>
    <t>Dimension 4 – Infrastructure</t>
  </si>
  <si>
    <t>This sheet provides step-by-step instructions on whom to interview to score the organisation, and how to navigate this tool to fill in background information, complete the questionnaire, and view the final GERS score</t>
  </si>
  <si>
    <t>Number of branches/ offices directly operated in India</t>
  </si>
  <si>
    <t xml:space="preserve">How many branches/ offices does your company directly operate in India? </t>
  </si>
  <si>
    <t>What is the total number of on-roll and off-roll employees across all the branches/ offices for your company in India?</t>
  </si>
  <si>
    <t>Bank/ finance company</t>
  </si>
  <si>
    <t>Insurance company</t>
  </si>
  <si>
    <t>Non-banking financial company/ small finance company/ micro finance company</t>
  </si>
  <si>
    <t xml:space="preserve">3rd party distributor of financial products </t>
  </si>
  <si>
    <t>Financial intermediary</t>
  </si>
  <si>
    <t>What is the total number of field employees (on-roll + off-roll) across all the branches/ offices for your company in India?</t>
  </si>
  <si>
    <t>Total workforce across all branches/ offices in India (on-roll + off-roll)</t>
  </si>
  <si>
    <t>Total field workforce across all branches/ offices in India (on-roll + off-roll)</t>
  </si>
  <si>
    <t>This GERS (Gender Equity Readiness Scorecard) tool is designed to score BFSI companies on their performance on gender equity in entry-level roles, and identify areas of improvement</t>
  </si>
  <si>
    <t>This tool:
1. Is designed to be used by either the companies themselves or independent evaluators
2. Is recommended to be used annually/ bi-annually to track progress
3. Has been designed to evaluate all branches/ offices of a BFSI company
4. Does not include scores on parameters mandated by law (e.g., creche facilities, maternity leave)
5. Can be used effectively by a medium or large BFSI company that has field workforce (e.g., sales, collections) or 3rd party distributors and intermediaries</t>
  </si>
  <si>
    <t>Refers to both on-roll and off-roll employees</t>
  </si>
  <si>
    <t>Physical location providing customer service, or performing backend functions and financial transactions</t>
  </si>
  <si>
    <t>Branch/ office</t>
  </si>
  <si>
    <t>Recruitment practices</t>
  </si>
  <si>
    <t>Capability</t>
  </si>
  <si>
    <t>Accountability</t>
  </si>
  <si>
    <t>1.1.2</t>
  </si>
  <si>
    <t xml:space="preserve">Dimension 2: Recruitment practices </t>
  </si>
  <si>
    <t>Gender inclusive hiring practices</t>
  </si>
  <si>
    <t>Onboarding support and role readiness</t>
  </si>
  <si>
    <t>Dimension 3: Capability</t>
  </si>
  <si>
    <t>Dimension 5: Accountability</t>
  </si>
  <si>
    <t>5.1.1</t>
  </si>
  <si>
    <t>5.1.2</t>
  </si>
  <si>
    <t>5.1.3</t>
  </si>
  <si>
    <t>5.1.4</t>
  </si>
  <si>
    <t>5.2.1</t>
  </si>
  <si>
    <t>5.2.2</t>
  </si>
  <si>
    <t>5.2.3</t>
  </si>
  <si>
    <t>5.2.4</t>
  </si>
  <si>
    <t>What is the % of all women employees (including off-roll and on-roll employees) in your company?</t>
  </si>
  <si>
    <t>&lt;10%</t>
  </si>
  <si>
    <t>What is the % of all women employees (including off-roll and on-roll employees) in field roles in your company?</t>
  </si>
  <si>
    <t>Dimension 2 – Recruitment practices</t>
  </si>
  <si>
    <t>Do you have a standard practice of clearly stating that women can apply in job ads for entry-level field roles?</t>
  </si>
  <si>
    <t>Do you offer monetary (e.g., additional sourcing fee) and/ or non-monetary incentives (e.g., longer lead time) to staffing vendors for sourcing and hiring women candidates in field roles?</t>
  </si>
  <si>
    <t xml:space="preserve">Are personal buddies allocated to provide support and guidance to all new women field employees in the initial few weeks? </t>
  </si>
  <si>
    <t>Are monthly targets relaxed for all new joiners for the first few months, and communicated in advance?</t>
  </si>
  <si>
    <t xml:space="preserve">Are part-time work options available to all women field employees (other than brokers on individual insurance agents)? </t>
  </si>
  <si>
    <t>Dimension 3 – Capability</t>
  </si>
  <si>
    <t xml:space="preserve">In the last year, have all business/ operations managers received training to reduce bias in hiring, target setting, and performance evaluation for field roles? </t>
  </si>
  <si>
    <t xml:space="preserve">Do you share information on public transport options available (e.g., appropriate bus routes, guidelines to get a metro pass) and 2-wheeler rental options with all candidates during the interview process and during onboarding? </t>
  </si>
  <si>
    <t xml:space="preserve">Do you provide travel reimbursements for costs borne by all field employees? </t>
  </si>
  <si>
    <t xml:space="preserve">Have you partnered with any establishments/ offices in at least 10% of your cities of operations to provide washroom access to all women field employees in areas farther from your company branches/ offices? </t>
  </si>
  <si>
    <t>Do you provide safety kits (e.g., alarm keychains, pepper spray) to all women field employees?</t>
  </si>
  <si>
    <t>Dimension 5 – Accountability</t>
  </si>
  <si>
    <t>What % of your branches/ offices have gender diversity targets assigned to business/ operations managers and heads?</t>
  </si>
  <si>
    <t>In the last two years, have you externally published content on your gender equity progress or initiatives for all entry-level roles (via news articles, blogs, etc.)?</t>
  </si>
  <si>
    <t xml:space="preserve">In the last two years, have you published your gender diversity data (including off-roll and on-roll employees) externally (e.g., website, report)? </t>
  </si>
  <si>
    <t>FY – Financial Year</t>
  </si>
  <si>
    <t>MOU – Memorandum of Understanding</t>
  </si>
  <si>
    <t>Have you estimated the quantitative benefits of hiring women, and shared the findings internally with business/ operations managers and HR managers?*</t>
  </si>
  <si>
    <t>Have you internally documented the qualitative benefits of hiring women for your company, and shared with all business/ operations managers and HR managers?*</t>
  </si>
  <si>
    <t>Are financial incentives of leadership and branch/ office heads of field employees (including on-roll and off-roll employees) linked to gender diversity KPIs?*</t>
  </si>
  <si>
    <t>Have you formally partnered (e.g., signed MOU) with 2-wheeler rental firms to facilitate access to 2-wheelers at favourable terms for all women field employees (e.g., subsidised rentals, lower security deposit)?*</t>
  </si>
  <si>
    <t>Is there a non-POSH anonymous grievance redressal channel (e.g., suggestion box, QR feedback form) for all employees to report workplace issues/ concerns (e.g., lack of guidance to meet KPIs)?*</t>
  </si>
  <si>
    <t>Is there a non-POSH grievance redressal channel (e.g., branch level HR, helpline, email ID) for all employees to report routine workplace issues/ concerns (e.g., colleague behaviour)?*</t>
  </si>
  <si>
    <t xml:space="preserve">In the last year, have all field managers received written guidelines on planning field routes that account for women's safety and mobility constraints? </t>
  </si>
  <si>
    <t>In the last year, have all employees (including managers) received gender sensitisation training (apart from POSH) for working with women employees and interacting with women customers?*</t>
  </si>
  <si>
    <t>In the last year, have all employees (including managers) received written material on gender sensitisation (apart from POSH) for working with women employees and interacting with women customers?*</t>
  </si>
  <si>
    <t xml:space="preserve">Do job ads for all field roles explicitly state minimum guaranteed pay? </t>
  </si>
  <si>
    <t>Gender sensitisation</t>
  </si>
  <si>
    <t>Grievance redressal</t>
  </si>
  <si>
    <t>Mobility support and washroom access</t>
  </si>
  <si>
    <t>Safety support</t>
  </si>
  <si>
    <t>Diversity targets</t>
  </si>
  <si>
    <t>&lt;50%</t>
  </si>
  <si>
    <t>Which of the following categories does your organisation fall into? (Select 'Yes' for all that apply)</t>
  </si>
  <si>
    <t>Organisation category</t>
  </si>
  <si>
    <t>Do you have a paid referral program targeted at hiring women employees (or) do you provide a higher per-hire reward to all workers for referring women compared to men?</t>
  </si>
  <si>
    <t xml:space="preserve">Does your onboarding manual cover all of the following in detail: 
(a) Break-up of fixed pay vs. variable pay 
(b) Incentive/ commission structure with criteria/ slabs
(c) Performance expectations for field roles? </t>
  </si>
  <si>
    <t>&gt;=50%</t>
  </si>
  <si>
    <t>Gender Equity Readiness Scorecard (GERS) for BFSI (Banking, Financial services, and Insurance) roles</t>
  </si>
  <si>
    <t>a. Data (e.g., headcount, gender diversity) on all branches/ offices</t>
  </si>
  <si>
    <t>GERS: BFSI roles*</t>
  </si>
  <si>
    <t>BFSI – Banking, Financial services, and Insurance</t>
  </si>
  <si>
    <t>Do you have women POCs who conduct at least one check-in with each new woman employee in a field role within the first 30 days?*</t>
  </si>
  <si>
    <t>QR – Quick Response</t>
  </si>
  <si>
    <t>b. Information about hiring practices (e.g., referral bonus) and key HR policies (e.g., KPI)</t>
  </si>
  <si>
    <t>In the last year, did you provide all women field employees with formal training on safe travel, customer interaction and emergency escalation procedures?</t>
  </si>
  <si>
    <t>2. Ideally interview the HR Head of the company, but in some cases, you could also interview the CEO (for medium BFSI companies) or senior HR manager (for large BFSI companies)</t>
  </si>
  <si>
    <t>1. The survey assesses gender equity performance across five dimensions: (1) Outcome, which includes one parameter; (2) Recruitment practices, which includes two parameters; (3) Capability, which includes two parameters; (4) Infrastructure, which includes two parameters; and (5) Accountability, which includes two parameters
2. Each question in the Outcome dimension is assigned a base score of 2, while each question in other dimensions is assigned a base score of 1, along with a multiplier (e.g., 1x, 2x, 3x) based on the effort/ impact potential. The total score is the sum of scores from all questions
3. Where 'Not applicable' is selected as the response, the question is excluded from both your score and maximum score of that dimension
4. The Excel workbook automatically calculates the total score for each question by applying the relevant multiplier to the base score
5. All scores are aggregated in the summary sheet, providing an overall view of gender equity performance across the four dimensions. Manual calculation is not required</t>
  </si>
  <si>
    <t>Do you have women POCs who conduct at least two check-ins with each new woman employee in a field role within the first 30 days? [If the answer is ‘Yes’ to this question, select ‘Yes’ for previous question as well]*</t>
  </si>
  <si>
    <t>Do emergency mechanisms exist for all women field employees (e.g., SOS, emergency helpline, escalation protocol)?</t>
  </si>
  <si>
    <t>Do you provide all women field employees the option to share their live location for tracking, for improved safety and visibility (e.g., using GPS-tracking apps)?</t>
  </si>
  <si>
    <t>Has the organisation internally announced a diversity target (including on-roll and off-roll employees) for the entire organisation (e.g., CXO quote, press release, company-wide email)?</t>
  </si>
  <si>
    <t>Has the organisation internally announced a diversity target for all entry level field roles (including on-roll and off-roll employees) (e.g., CXO quote, press release, company-wide email)?</t>
  </si>
  <si>
    <t>HR – Human Resources</t>
  </si>
  <si>
    <t>KPI – Key Performance Indicator</t>
  </si>
  <si>
    <t>POCs – Point of Contacts</t>
  </si>
  <si>
    <t>POSH – Prevention of Sexual Harassment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</si>
</sst>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trike/>
      <sz val="11"/>
      <color rgb="FFFF0000"/>
      <name val="Calibri"/>
      <family val="2"/>
      <scheme val="minor"/>
    </font>
    <font>
      <u/>
      <sz val="11"/>
      <color theme="10"/>
      <name val="Calibri"/>
      <family val="2"/>
      <scheme val="minor"/>
    </font>
    <font>
      <sz val="11"/>
      <color theme="9"/>
      <name val="Calibri"/>
      <family val="2"/>
      <scheme val="minor"/>
    </font>
    <font>
      <strike/>
      <sz val="11"/>
      <color theme="9"/>
      <name val="Calibri"/>
      <family val="2"/>
      <scheme val="minor"/>
    </font>
    <font>
      <sz val="11"/>
      <name val="Calibri"/>
      <family val="2"/>
      <scheme val="minor"/>
    </font>
    <font>
      <b/>
      <sz val="11"/>
      <color rgb="FFFF0000"/>
      <name val="Calibri"/>
      <family val="2"/>
      <scheme val="minor"/>
    </font>
    <font>
      <sz val="12"/>
      <color rgb="FFFF0000"/>
      <name val="Calibri"/>
      <family val="2"/>
      <scheme val="minor"/>
    </font>
    <font>
      <i/>
      <sz val="11"/>
      <color theme="1"/>
      <name val="Calibri"/>
      <family val="2"/>
      <scheme val="minor"/>
    </font>
    <font>
      <b/>
      <sz val="11"/>
      <name val="Calibri"/>
      <family val="2"/>
      <scheme val="minor"/>
    </font>
    <font>
      <strike/>
      <sz val="11"/>
      <color theme="1"/>
      <name val="Calibri"/>
      <family val="2"/>
      <scheme val="minor"/>
    </font>
    <font>
      <i/>
      <sz val="11"/>
      <color rgb="FFFF0000"/>
      <name val="Calibri"/>
      <family val="2"/>
      <scheme val="minor"/>
    </font>
    <font>
      <b/>
      <sz val="11"/>
      <color theme="5"/>
      <name val="Calibri"/>
      <family val="2"/>
      <scheme val="minor"/>
    </font>
    <font>
      <i/>
      <sz val="11"/>
      <name val="Calibri"/>
      <family val="2"/>
      <scheme val="minor"/>
    </font>
    <font>
      <sz val="12"/>
      <name val="Calibri"/>
      <family val="2"/>
      <scheme val="minor"/>
    </font>
  </fonts>
  <fills count="10">
    <fill>
      <patternFill patternType="none"/>
    </fill>
    <fill>
      <patternFill patternType="gray125"/>
    </fill>
    <fill>
      <patternFill patternType="solid">
        <fgColor theme="8"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145">
    <xf numFmtId="0" fontId="0" fillId="0" borderId="0" xfId="0"/>
    <xf numFmtId="0" fontId="0" fillId="2" borderId="0" xfId="0" applyFill="1"/>
    <xf numFmtId="0" fontId="1" fillId="2" borderId="0" xfId="0" applyFont="1" applyFill="1"/>
    <xf numFmtId="0" fontId="2" fillId="0" borderId="0" xfId="0" applyFont="1"/>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xf>
    <xf numFmtId="0" fontId="2" fillId="0" borderId="1" xfId="0" applyFont="1" applyBorder="1" applyAlignment="1">
      <alignment horizontal="center" vertical="center"/>
    </xf>
    <xf numFmtId="0" fontId="2" fillId="3" borderId="1" xfId="0" applyFont="1" applyFill="1" applyBorder="1" applyAlignment="1">
      <alignment vertical="top" wrapText="1"/>
    </xf>
    <xf numFmtId="0" fontId="0" fillId="2" borderId="0" xfId="0" applyFill="1" applyAlignment="1">
      <alignment vertical="top"/>
    </xf>
    <xf numFmtId="0" fontId="1" fillId="2" borderId="1" xfId="0" applyFont="1" applyFill="1" applyBorder="1" applyAlignment="1">
      <alignment horizontal="center" vertical="center"/>
    </xf>
    <xf numFmtId="0" fontId="0" fillId="0" borderId="1" xfId="0" applyBorder="1"/>
    <xf numFmtId="10" fontId="0" fillId="0" borderId="1" xfId="1" applyNumberFormat="1" applyFont="1" applyBorder="1" applyAlignment="1">
      <alignment vertical="top"/>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right" vertical="top"/>
    </xf>
    <xf numFmtId="0" fontId="7" fillId="0" borderId="0" xfId="0" applyFont="1"/>
    <xf numFmtId="0" fontId="2" fillId="3" borderId="1" xfId="0" applyFont="1" applyFill="1" applyBorder="1" applyAlignment="1">
      <alignment horizontal="left" vertical="top" wrapText="1"/>
    </xf>
    <xf numFmtId="0" fontId="6" fillId="3" borderId="1" xfId="2" applyFill="1" applyBorder="1" applyAlignment="1">
      <alignment horizontal="left" vertical="top" wrapText="1"/>
    </xf>
    <xf numFmtId="0" fontId="1" fillId="2" borderId="1" xfId="0" applyFont="1" applyFill="1" applyBorder="1" applyAlignment="1">
      <alignment horizontal="left" vertical="top"/>
    </xf>
    <xf numFmtId="0" fontId="9" fillId="0" borderId="1" xfId="0" applyFont="1" applyBorder="1" applyAlignment="1">
      <alignment horizontal="left" vertical="top" wrapText="1"/>
    </xf>
    <xf numFmtId="0" fontId="12" fillId="0" borderId="0" xfId="0" applyFont="1"/>
    <xf numFmtId="10" fontId="13" fillId="5" borderId="0" xfId="0" applyNumberFormat="1" applyFont="1" applyFill="1"/>
    <xf numFmtId="0" fontId="2" fillId="0" borderId="6" xfId="0" applyFont="1" applyBorder="1" applyAlignment="1">
      <alignment vertical="top" wrapText="1"/>
    </xf>
    <xf numFmtId="0" fontId="2" fillId="0" borderId="6" xfId="0" applyFont="1" applyBorder="1" applyAlignment="1">
      <alignment vertical="top"/>
    </xf>
    <xf numFmtId="0" fontId="2" fillId="0" borderId="6" xfId="0" applyFont="1" applyBorder="1" applyAlignment="1">
      <alignment horizontal="right" vertical="top"/>
    </xf>
    <xf numFmtId="10" fontId="2" fillId="0" borderId="6" xfId="1" applyNumberFormat="1" applyFont="1" applyBorder="1" applyAlignment="1">
      <alignment vertical="top"/>
    </xf>
    <xf numFmtId="0" fontId="0" fillId="0" borderId="1" xfId="0" applyBorder="1" applyAlignment="1">
      <alignment horizontal="right" vertical="top" wrapText="1"/>
    </xf>
    <xf numFmtId="0" fontId="13" fillId="0" borderId="1" xfId="0" applyFont="1" applyBorder="1" applyAlignment="1">
      <alignment vertical="top"/>
    </xf>
    <xf numFmtId="0" fontId="2" fillId="0" borderId="1" xfId="0" applyFont="1" applyBorder="1" applyAlignment="1">
      <alignment horizontal="right" vertical="top"/>
    </xf>
    <xf numFmtId="0" fontId="2" fillId="0" borderId="1" xfId="0" applyFont="1" applyBorder="1"/>
    <xf numFmtId="0" fontId="1" fillId="2" borderId="1" xfId="0" applyFont="1" applyFill="1" applyBorder="1" applyAlignment="1">
      <alignment vertical="top"/>
    </xf>
    <xf numFmtId="0" fontId="2" fillId="0" borderId="1" xfId="0" applyFont="1" applyBorder="1" applyAlignment="1">
      <alignment horizontal="right"/>
    </xf>
    <xf numFmtId="0" fontId="13" fillId="0" borderId="0" xfId="0" applyFont="1"/>
    <xf numFmtId="0" fontId="0" fillId="7" borderId="1" xfId="0" applyFill="1" applyBorder="1"/>
    <xf numFmtId="0" fontId="0" fillId="8" borderId="1" xfId="0" applyFill="1" applyBorder="1"/>
    <xf numFmtId="0" fontId="0" fillId="8" borderId="1" xfId="0" applyFill="1" applyBorder="1" applyAlignment="1">
      <alignment horizontal="right" vertical="top"/>
    </xf>
    <xf numFmtId="0" fontId="0" fillId="8" borderId="1" xfId="0" applyFill="1" applyBorder="1" applyAlignment="1">
      <alignment vertical="top"/>
    </xf>
    <xf numFmtId="0" fontId="0" fillId="7" borderId="1" xfId="0" applyFill="1" applyBorder="1" applyAlignment="1">
      <alignment vertical="top"/>
    </xf>
    <xf numFmtId="0" fontId="0" fillId="7" borderId="1" xfId="0" quotePrefix="1" applyFill="1" applyBorder="1"/>
    <xf numFmtId="0" fontId="0" fillId="7" borderId="1" xfId="0" applyFill="1" applyBorder="1" applyAlignment="1">
      <alignment horizontal="right"/>
    </xf>
    <xf numFmtId="0" fontId="17" fillId="0" borderId="0" xfId="0" applyFont="1"/>
    <xf numFmtId="0" fontId="0" fillId="6" borderId="0" xfId="0" applyFill="1" applyAlignment="1">
      <alignment vertical="top"/>
    </xf>
    <xf numFmtId="0" fontId="9" fillId="9" borderId="1" xfId="0" applyFont="1" applyFill="1" applyBorder="1" applyAlignment="1">
      <alignment vertical="top"/>
    </xf>
    <xf numFmtId="0" fontId="0" fillId="9" borderId="1" xfId="0" applyFill="1" applyBorder="1" applyAlignment="1">
      <alignment vertical="top"/>
    </xf>
    <xf numFmtId="0" fontId="1" fillId="2" borderId="0" xfId="0" applyFont="1" applyFill="1" applyAlignment="1">
      <alignment horizontal="left"/>
    </xf>
    <xf numFmtId="0" fontId="8" fillId="6" borderId="0" xfId="0" applyFont="1" applyFill="1" applyAlignment="1">
      <alignment vertical="top"/>
    </xf>
    <xf numFmtId="0" fontId="5" fillId="6" borderId="0" xfId="0" applyFont="1" applyFill="1" applyAlignment="1">
      <alignment vertical="top"/>
    </xf>
    <xf numFmtId="0" fontId="4" fillId="6" borderId="0" xfId="0" applyFont="1" applyFill="1" applyAlignment="1">
      <alignment vertical="top"/>
    </xf>
    <xf numFmtId="0" fontId="0" fillId="6" borderId="0" xfId="0" applyFill="1"/>
    <xf numFmtId="0" fontId="7" fillId="6" borderId="0" xfId="0" applyFont="1" applyFill="1"/>
    <xf numFmtId="0" fontId="8" fillId="6" borderId="0" xfId="0" applyFont="1" applyFill="1"/>
    <xf numFmtId="0" fontId="4" fillId="6" borderId="0" xfId="0" applyFont="1" applyFill="1" applyAlignment="1">
      <alignment vertical="top" wrapText="1"/>
    </xf>
    <xf numFmtId="0" fontId="5" fillId="6" borderId="0" xfId="0" applyFont="1" applyFill="1"/>
    <xf numFmtId="0" fontId="2" fillId="6" borderId="0" xfId="0" applyFont="1" applyFill="1"/>
    <xf numFmtId="0" fontId="0" fillId="6" borderId="0" xfId="0" applyFill="1" applyAlignment="1">
      <alignment horizontal="left" vertical="top"/>
    </xf>
    <xf numFmtId="0" fontId="4" fillId="6" borderId="0" xfId="0" applyFont="1" applyFill="1"/>
    <xf numFmtId="0" fontId="11" fillId="6" borderId="0" xfId="0" applyFont="1" applyFill="1"/>
    <xf numFmtId="0" fontId="1" fillId="6" borderId="0" xfId="0" applyFont="1" applyFill="1" applyAlignment="1">
      <alignment vertical="top"/>
    </xf>
    <xf numFmtId="0" fontId="9" fillId="6" borderId="0" xfId="0" applyFont="1" applyFill="1" applyAlignment="1">
      <alignment horizontal="left" vertical="top" wrapText="1"/>
    </xf>
    <xf numFmtId="0" fontId="4" fillId="6" borderId="0" xfId="0" applyFont="1" applyFill="1" applyAlignment="1">
      <alignment horizontal="left" vertical="top"/>
    </xf>
    <xf numFmtId="0" fontId="18" fillId="6" borderId="0" xfId="0" applyFont="1" applyFill="1"/>
    <xf numFmtId="0" fontId="1" fillId="6" borderId="0" xfId="0" applyFont="1" applyFill="1" applyAlignment="1">
      <alignment horizontal="left" vertical="top"/>
    </xf>
    <xf numFmtId="10" fontId="0" fillId="6" borderId="0" xfId="1" applyNumberFormat="1" applyFont="1" applyFill="1" applyBorder="1" applyAlignment="1">
      <alignment vertical="top"/>
    </xf>
    <xf numFmtId="0" fontId="14" fillId="6" borderId="0" xfId="0" applyFont="1" applyFill="1"/>
    <xf numFmtId="10" fontId="2" fillId="6" borderId="0" xfId="1" applyNumberFormat="1" applyFont="1" applyFill="1" applyBorder="1" applyAlignment="1">
      <alignment vertical="top"/>
    </xf>
    <xf numFmtId="0" fontId="15" fillId="6" borderId="0" xfId="0" quotePrefix="1" applyFont="1" applyFill="1"/>
    <xf numFmtId="0" fontId="10" fillId="6" borderId="0" xfId="0" applyFont="1" applyFill="1" applyAlignment="1">
      <alignment horizontal="left" vertical="top" wrapText="1"/>
    </xf>
    <xf numFmtId="0" fontId="2" fillId="6" borderId="0" xfId="0" applyFont="1" applyFill="1" applyAlignment="1">
      <alignment horizontal="left" vertical="top" wrapText="1"/>
    </xf>
    <xf numFmtId="0" fontId="2" fillId="6" borderId="0" xfId="0" applyFont="1" applyFill="1" applyAlignment="1">
      <alignment vertical="top"/>
    </xf>
    <xf numFmtId="0" fontId="10" fillId="6" borderId="0" xfId="0" applyFont="1" applyFill="1" applyAlignment="1">
      <alignment vertical="top"/>
    </xf>
    <xf numFmtId="0" fontId="13" fillId="6" borderId="0" xfId="0" applyFont="1" applyFill="1" applyAlignment="1">
      <alignment vertical="top"/>
    </xf>
    <xf numFmtId="0" fontId="16" fillId="6" borderId="0" xfId="0" applyFont="1" applyFill="1"/>
    <xf numFmtId="0" fontId="0" fillId="6" borderId="0" xfId="0" applyFill="1" applyAlignment="1">
      <alignment horizontal="left"/>
    </xf>
    <xf numFmtId="0" fontId="9" fillId="6" borderId="0" xfId="0" applyFont="1" applyFill="1" applyAlignment="1">
      <alignment vertical="top"/>
    </xf>
    <xf numFmtId="0" fontId="9" fillId="6" borderId="0" xfId="0" applyFont="1" applyFill="1"/>
    <xf numFmtId="0" fontId="9" fillId="6" borderId="0" xfId="0" applyFont="1" applyFill="1" applyAlignment="1">
      <alignment horizontal="right" vertical="top"/>
    </xf>
    <xf numFmtId="0" fontId="9" fillId="6" borderId="0" xfId="0" applyFont="1" applyFill="1" applyAlignment="1">
      <alignment horizontal="right" vertical="top" wrapText="1"/>
    </xf>
    <xf numFmtId="0" fontId="2" fillId="0" borderId="1" xfId="0" applyFont="1" applyBorder="1" applyAlignment="1">
      <alignment horizontal="center" vertical="top"/>
    </xf>
    <xf numFmtId="0" fontId="9" fillId="6" borderId="5" xfId="0" applyFont="1" applyFill="1" applyBorder="1" applyAlignment="1">
      <alignment vertical="top" wrapText="1"/>
    </xf>
    <xf numFmtId="0" fontId="9" fillId="6" borderId="7" xfId="0" applyFont="1" applyFill="1" applyBorder="1" applyAlignment="1">
      <alignment horizontal="left" vertical="top" wrapText="1" indent="1"/>
    </xf>
    <xf numFmtId="0" fontId="9" fillId="6" borderId="6" xfId="0" applyFont="1" applyFill="1" applyBorder="1" applyAlignment="1">
      <alignment vertical="top" wrapText="1"/>
    </xf>
    <xf numFmtId="10" fontId="0" fillId="0" borderId="15" xfId="1" applyNumberFormat="1" applyFont="1" applyBorder="1" applyAlignment="1">
      <alignment vertical="top"/>
    </xf>
    <xf numFmtId="0" fontId="9" fillId="6" borderId="0" xfId="0" applyFont="1" applyFill="1" applyAlignment="1">
      <alignment vertical="top" wrapText="1"/>
    </xf>
    <xf numFmtId="0" fontId="2" fillId="3" borderId="5" xfId="0" applyFont="1" applyFill="1" applyBorder="1" applyAlignment="1">
      <alignment vertical="top" wrapText="1"/>
    </xf>
    <xf numFmtId="0" fontId="2" fillId="3" borderId="15" xfId="0" applyFont="1" applyFill="1" applyBorder="1" applyAlignment="1">
      <alignment vertical="top" wrapText="1"/>
    </xf>
    <xf numFmtId="0" fontId="0" fillId="0" borderId="15" xfId="0" applyBorder="1" applyAlignment="1">
      <alignment vertical="top"/>
    </xf>
    <xf numFmtId="0" fontId="0" fillId="0" borderId="15" xfId="0" applyBorder="1" applyAlignment="1">
      <alignment horizontal="right" vertical="top"/>
    </xf>
    <xf numFmtId="0" fontId="9" fillId="6" borderId="5" xfId="0" applyFont="1" applyFill="1" applyBorder="1" applyAlignment="1">
      <alignment horizontal="left" vertical="top"/>
    </xf>
    <xf numFmtId="0" fontId="9" fillId="6" borderId="7" xfId="0" applyFont="1" applyFill="1" applyBorder="1" applyAlignment="1">
      <alignment horizontal="left" vertical="top"/>
    </xf>
    <xf numFmtId="0" fontId="9" fillId="6" borderId="7" xfId="0" applyFont="1" applyFill="1" applyBorder="1" applyAlignment="1">
      <alignment horizontal="left" vertical="top" indent="1"/>
    </xf>
    <xf numFmtId="0" fontId="9" fillId="6" borderId="6" xfId="0" applyFont="1" applyFill="1" applyBorder="1" applyAlignment="1">
      <alignment horizontal="left" vertical="top" indent="1"/>
    </xf>
    <xf numFmtId="0" fontId="9" fillId="4" borderId="5"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0" fillId="4" borderId="1" xfId="0" applyFill="1" applyBorder="1" applyAlignment="1" applyProtection="1">
      <alignment horizontal="left" vertical="top" wrapText="1"/>
      <protection locked="0"/>
    </xf>
    <xf numFmtId="0" fontId="0" fillId="4" borderId="1" xfId="0" applyFill="1" applyBorder="1" applyAlignment="1" applyProtection="1">
      <alignment vertical="top" wrapText="1"/>
      <protection locked="0"/>
    </xf>
    <xf numFmtId="0" fontId="2" fillId="3" borderId="2"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0" xfId="0" applyFont="1" applyFill="1" applyBorder="1" applyAlignment="1">
      <alignment horizontal="left" vertical="top" wrapText="1"/>
    </xf>
    <xf numFmtId="0" fontId="9" fillId="6" borderId="1" xfId="0" applyFont="1" applyFill="1" applyBorder="1" applyAlignment="1">
      <alignment horizontal="left" vertical="top" wrapText="1"/>
    </xf>
    <xf numFmtId="0" fontId="0" fillId="0" borderId="1" xfId="0" applyBorder="1" applyAlignment="1">
      <alignment horizontal="left" vertical="top" wrapText="1"/>
    </xf>
    <xf numFmtId="0" fontId="13" fillId="0" borderId="1" xfId="0" applyFont="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 fillId="2" borderId="1" xfId="0" applyFont="1" applyFill="1" applyBorder="1" applyAlignment="1">
      <alignment horizontal="left" vertical="top"/>
    </xf>
    <xf numFmtId="0" fontId="13" fillId="3" borderId="1" xfId="0" applyFont="1" applyFill="1" applyBorder="1" applyAlignment="1">
      <alignment horizontal="left" vertical="top" wrapText="1"/>
    </xf>
    <xf numFmtId="0" fontId="0" fillId="0" borderId="1" xfId="0" applyBorder="1" applyAlignment="1">
      <alignment horizontal="left" vertical="top"/>
    </xf>
    <xf numFmtId="0" fontId="9" fillId="4" borderId="2" xfId="0" applyFont="1" applyFill="1" applyBorder="1" applyAlignment="1">
      <alignment horizontal="left" vertical="top"/>
    </xf>
    <xf numFmtId="0" fontId="9" fillId="4" borderId="4"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6" xfId="0" applyFont="1" applyFill="1" applyBorder="1" applyAlignment="1">
      <alignment horizontal="left" vertical="top" wrapText="1"/>
    </xf>
    <xf numFmtId="0" fontId="1" fillId="2" borderId="1" xfId="0" applyFont="1" applyFill="1" applyBorder="1" applyAlignment="1">
      <alignment horizontal="center" vertical="top"/>
    </xf>
    <xf numFmtId="0" fontId="13" fillId="3" borderId="1" xfId="0" applyFont="1" applyFill="1" applyBorder="1" applyAlignment="1">
      <alignment horizontal="center" vertical="top"/>
    </xf>
    <xf numFmtId="0" fontId="13" fillId="3" borderId="13" xfId="0" applyFont="1" applyFill="1" applyBorder="1" applyAlignment="1">
      <alignment horizontal="left" vertical="top" wrapText="1"/>
    </xf>
    <xf numFmtId="0" fontId="12" fillId="6" borderId="14" xfId="0" applyFont="1" applyFill="1" applyBorder="1" applyAlignment="1">
      <alignment horizontal="left" vertical="top" wrapText="1" indent="2"/>
    </xf>
    <xf numFmtId="0" fontId="12" fillId="6" borderId="12" xfId="0" applyFont="1" applyFill="1" applyBorder="1" applyAlignment="1">
      <alignment horizontal="left" vertical="top" wrapText="1" indent="2"/>
    </xf>
    <xf numFmtId="0" fontId="12" fillId="6" borderId="13" xfId="0" applyFont="1" applyFill="1" applyBorder="1" applyAlignment="1">
      <alignment horizontal="left" vertical="top" wrapText="1" indent="2"/>
    </xf>
    <xf numFmtId="0" fontId="12" fillId="6" borderId="8" xfId="0" applyFont="1" applyFill="1" applyBorder="1" applyAlignment="1">
      <alignment horizontal="left" vertical="top" wrapText="1" indent="2"/>
    </xf>
    <xf numFmtId="0" fontId="12" fillId="6" borderId="0" xfId="0" applyFont="1" applyFill="1" applyAlignment="1">
      <alignment horizontal="left" vertical="top" wrapText="1" indent="2"/>
    </xf>
    <xf numFmtId="0" fontId="12" fillId="6" borderId="9" xfId="0" applyFont="1" applyFill="1" applyBorder="1" applyAlignment="1">
      <alignment horizontal="left" vertical="top" wrapText="1" indent="2"/>
    </xf>
    <xf numFmtId="0" fontId="17" fillId="6" borderId="10" xfId="0" applyFont="1" applyFill="1" applyBorder="1" applyAlignment="1">
      <alignment horizontal="left" vertical="top" wrapText="1" indent="2"/>
    </xf>
    <xf numFmtId="0" fontId="17" fillId="6" borderId="11" xfId="0" applyFont="1" applyFill="1" applyBorder="1" applyAlignment="1">
      <alignment horizontal="left" vertical="top" wrapText="1" indent="2"/>
    </xf>
    <xf numFmtId="0" fontId="13" fillId="3" borderId="5" xfId="0" applyFont="1" applyFill="1" applyBorder="1" applyAlignment="1">
      <alignment horizontal="left" vertical="top" wrapText="1"/>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1" fillId="2" borderId="1" xfId="0" applyFont="1" applyFill="1" applyBorder="1" applyAlignment="1">
      <alignment horizontal="center" vertical="center"/>
    </xf>
    <xf numFmtId="0" fontId="9" fillId="0" borderId="1" xfId="0" applyFont="1" applyBorder="1" applyAlignment="1">
      <alignment horizontal="left"/>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D317-645F-4C96-BC58-4AC5EFB208E3}">
  <sheetPr codeName="Sheet2"/>
  <dimension ref="B1:H16"/>
  <sheetViews>
    <sheetView tabSelected="1" workbookViewId="0">
      <pane ySplit="3" topLeftCell="A4" activePane="bottomLeft" state="frozen"/>
      <selection pane="bottomLeft"/>
    </sheetView>
  </sheetViews>
  <sheetFormatPr defaultColWidth="8.81640625" defaultRowHeight="14.5" x14ac:dyDescent="0.35"/>
  <cols>
    <col min="1" max="1" width="1.81640625" style="43" customWidth="1"/>
    <col min="2" max="2" width="14.36328125" style="43" customWidth="1"/>
    <col min="3" max="3" width="93.6328125" style="43" customWidth="1"/>
    <col min="4" max="16384" width="8.81640625" style="43"/>
  </cols>
  <sheetData>
    <row r="1" spans="2:8" s="10" customFormat="1" x14ac:dyDescent="0.35"/>
    <row r="2" spans="2:8" s="10" customFormat="1" x14ac:dyDescent="0.35">
      <c r="B2" s="2" t="s">
        <v>202</v>
      </c>
    </row>
    <row r="3" spans="2:8" s="10" customFormat="1" x14ac:dyDescent="0.35"/>
    <row r="4" spans="2:8" x14ac:dyDescent="0.35">
      <c r="C4" s="47"/>
      <c r="D4" s="48"/>
    </row>
    <row r="5" spans="2:8" ht="29" customHeight="1" x14ac:dyDescent="0.35">
      <c r="B5" s="18" t="s">
        <v>29</v>
      </c>
      <c r="C5" s="21" t="s">
        <v>138</v>
      </c>
      <c r="F5" s="49"/>
      <c r="H5" s="47"/>
    </row>
    <row r="6" spans="2:8" x14ac:dyDescent="0.35">
      <c r="C6" s="47"/>
      <c r="D6" s="48"/>
    </row>
    <row r="7" spans="2:8" ht="101.5" x14ac:dyDescent="0.35">
      <c r="B7" s="18" t="s">
        <v>30</v>
      </c>
      <c r="C7" s="21" t="s">
        <v>139</v>
      </c>
      <c r="D7" s="49"/>
    </row>
    <row r="8" spans="2:8" x14ac:dyDescent="0.35">
      <c r="C8" s="47"/>
      <c r="D8" s="48"/>
    </row>
    <row r="9" spans="2:8" x14ac:dyDescent="0.35">
      <c r="B9" s="7" t="s">
        <v>120</v>
      </c>
      <c r="C9" s="6"/>
    </row>
    <row r="10" spans="2:8" x14ac:dyDescent="0.35">
      <c r="C10" s="47"/>
      <c r="D10" s="48"/>
    </row>
    <row r="11" spans="2:8" x14ac:dyDescent="0.35">
      <c r="B11" s="11" t="s">
        <v>9</v>
      </c>
      <c r="C11" s="11" t="s">
        <v>10</v>
      </c>
    </row>
    <row r="12" spans="2:8" ht="29" x14ac:dyDescent="0.35">
      <c r="B12" s="19" t="s">
        <v>27</v>
      </c>
      <c r="C12" s="14" t="s">
        <v>126</v>
      </c>
      <c r="D12" s="48"/>
    </row>
    <row r="13" spans="2:8" ht="29" x14ac:dyDescent="0.35">
      <c r="B13" s="19" t="s">
        <v>77</v>
      </c>
      <c r="C13" s="14" t="s">
        <v>70</v>
      </c>
      <c r="D13" s="48"/>
    </row>
    <row r="14" spans="2:8" ht="43.5" x14ac:dyDescent="0.35">
      <c r="B14" s="19" t="s">
        <v>11</v>
      </c>
      <c r="C14" s="21" t="s">
        <v>104</v>
      </c>
    </row>
    <row r="16" spans="2:8" x14ac:dyDescent="0.35">
      <c r="B16" s="47"/>
    </row>
  </sheetData>
  <sheetProtection sheet="1" objects="1" scenarios="1"/>
  <hyperlinks>
    <hyperlink ref="B12" location="'How to use'!A1" display="How to use" xr:uid="{6BB1D18C-BD5E-4BF2-AF85-78889615B888}"/>
    <hyperlink ref="B14" location="Questionnaire!A1" display="Questionnaire" xr:uid="{0801CF00-49FB-490A-A978-C37EAB47684B}"/>
    <hyperlink ref="B13" location="'Score summary'!A1" display="Score summary" xr:uid="{1FECA284-42F9-4055-84B3-3C65E714E25D}"/>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7E14-811E-4FA6-ABE2-9BF3FF801AB3}">
  <sheetPr codeName="Sheet3"/>
  <dimension ref="B1:D40"/>
  <sheetViews>
    <sheetView zoomScaleNormal="100" workbookViewId="0">
      <pane ySplit="3" topLeftCell="A4" activePane="bottomLeft" state="frozen"/>
      <selection pane="bottomLeft"/>
    </sheetView>
  </sheetViews>
  <sheetFormatPr defaultColWidth="8.81640625" defaultRowHeight="14.5" x14ac:dyDescent="0.35"/>
  <cols>
    <col min="1" max="1" width="1.81640625" style="50" customWidth="1"/>
    <col min="2" max="2" width="23.54296875" style="50" customWidth="1"/>
    <col min="3" max="3" width="99.54296875" style="50" bestFit="1" customWidth="1"/>
    <col min="4" max="4" width="59.54296875" style="50" customWidth="1"/>
    <col min="5" max="16384" width="8.81640625" style="50"/>
  </cols>
  <sheetData>
    <row r="1" spans="2:4" s="1" customFormat="1" x14ac:dyDescent="0.35"/>
    <row r="2" spans="2:4" s="1" customFormat="1" x14ac:dyDescent="0.35">
      <c r="B2" s="2" t="s">
        <v>26</v>
      </c>
    </row>
    <row r="3" spans="2:4" s="1" customFormat="1" x14ac:dyDescent="0.35"/>
    <row r="5" spans="2:4" x14ac:dyDescent="0.35">
      <c r="B5" s="101" t="s">
        <v>118</v>
      </c>
      <c r="C5" s="80" t="s">
        <v>122</v>
      </c>
      <c r="D5" s="49"/>
    </row>
    <row r="6" spans="2:4" ht="13.5" customHeight="1" x14ac:dyDescent="0.35">
      <c r="B6" s="102"/>
      <c r="C6" s="81" t="s">
        <v>203</v>
      </c>
      <c r="D6" s="49"/>
    </row>
    <row r="7" spans="2:4" x14ac:dyDescent="0.35">
      <c r="B7" s="102"/>
      <c r="C7" s="81" t="s">
        <v>208</v>
      </c>
      <c r="D7" s="49"/>
    </row>
    <row r="8" spans="2:4" ht="29" customHeight="1" x14ac:dyDescent="0.35">
      <c r="B8" s="103"/>
      <c r="C8" s="82" t="s">
        <v>210</v>
      </c>
      <c r="D8" s="49"/>
    </row>
    <row r="10" spans="2:4" x14ac:dyDescent="0.35">
      <c r="B10" s="99" t="s">
        <v>26</v>
      </c>
      <c r="C10" s="89" t="s">
        <v>106</v>
      </c>
      <c r="D10" s="51"/>
    </row>
    <row r="11" spans="2:4" x14ac:dyDescent="0.35">
      <c r="B11" s="99"/>
      <c r="C11" s="90"/>
      <c r="D11" s="51"/>
    </row>
    <row r="12" spans="2:4" x14ac:dyDescent="0.35">
      <c r="B12" s="99"/>
      <c r="C12" s="90" t="s">
        <v>56</v>
      </c>
      <c r="D12" s="51"/>
    </row>
    <row r="13" spans="2:4" x14ac:dyDescent="0.35">
      <c r="B13" s="99"/>
      <c r="C13" s="91" t="s">
        <v>87</v>
      </c>
    </row>
    <row r="14" spans="2:4" x14ac:dyDescent="0.35">
      <c r="B14" s="99"/>
      <c r="C14" s="91" t="s">
        <v>88</v>
      </c>
    </row>
    <row r="15" spans="2:4" x14ac:dyDescent="0.35">
      <c r="B15" s="99"/>
      <c r="C15" s="90"/>
    </row>
    <row r="16" spans="2:4" x14ac:dyDescent="0.35">
      <c r="B16" s="99"/>
      <c r="C16" s="90" t="s">
        <v>28</v>
      </c>
    </row>
    <row r="17" spans="2:4" x14ac:dyDescent="0.35">
      <c r="B17" s="99"/>
      <c r="C17" s="91" t="s">
        <v>89</v>
      </c>
    </row>
    <row r="18" spans="2:4" x14ac:dyDescent="0.35">
      <c r="B18" s="99"/>
      <c r="C18" s="91" t="s">
        <v>96</v>
      </c>
    </row>
    <row r="19" spans="2:4" x14ac:dyDescent="0.35">
      <c r="B19" s="99"/>
      <c r="C19" s="91" t="s">
        <v>119</v>
      </c>
    </row>
    <row r="20" spans="2:4" x14ac:dyDescent="0.35">
      <c r="B20" s="99"/>
      <c r="C20" s="91" t="s">
        <v>121</v>
      </c>
    </row>
    <row r="21" spans="2:4" x14ac:dyDescent="0.35">
      <c r="B21" s="99"/>
      <c r="C21" s="90"/>
    </row>
    <row r="22" spans="2:4" x14ac:dyDescent="0.35">
      <c r="B22" s="99"/>
      <c r="C22" s="90" t="s">
        <v>71</v>
      </c>
    </row>
    <row r="23" spans="2:4" x14ac:dyDescent="0.35">
      <c r="B23" s="99"/>
      <c r="C23" s="92" t="s">
        <v>90</v>
      </c>
      <c r="D23" s="52"/>
    </row>
    <row r="25" spans="2:4" ht="14.5" customHeight="1" x14ac:dyDescent="0.35">
      <c r="B25" s="100" t="s">
        <v>33</v>
      </c>
      <c r="C25" s="104" t="s">
        <v>211</v>
      </c>
      <c r="D25" s="52"/>
    </row>
    <row r="26" spans="2:4" x14ac:dyDescent="0.35">
      <c r="B26" s="100"/>
      <c r="C26" s="104"/>
      <c r="D26" s="48"/>
    </row>
    <row r="27" spans="2:4" x14ac:dyDescent="0.35">
      <c r="B27" s="100"/>
      <c r="C27" s="104"/>
    </row>
    <row r="28" spans="2:4" x14ac:dyDescent="0.35">
      <c r="B28" s="100"/>
      <c r="C28" s="104"/>
    </row>
    <row r="29" spans="2:4" x14ac:dyDescent="0.35">
      <c r="B29" s="100"/>
      <c r="C29" s="104"/>
      <c r="D29" s="53"/>
    </row>
    <row r="30" spans="2:4" x14ac:dyDescent="0.35">
      <c r="B30" s="100"/>
      <c r="C30" s="104"/>
      <c r="D30" s="54"/>
    </row>
    <row r="31" spans="2:4" x14ac:dyDescent="0.35">
      <c r="B31" s="100"/>
      <c r="C31" s="104"/>
    </row>
    <row r="32" spans="2:4" x14ac:dyDescent="0.35">
      <c r="B32" s="100"/>
      <c r="C32" s="104"/>
    </row>
    <row r="33" spans="2:3" x14ac:dyDescent="0.35">
      <c r="B33" s="100"/>
      <c r="C33" s="104"/>
    </row>
    <row r="34" spans="2:3" x14ac:dyDescent="0.35">
      <c r="B34" s="100"/>
      <c r="C34" s="104"/>
    </row>
    <row r="35" spans="2:3" x14ac:dyDescent="0.35">
      <c r="B35" s="100"/>
      <c r="C35" s="104"/>
    </row>
    <row r="36" spans="2:3" x14ac:dyDescent="0.35">
      <c r="B36" s="100"/>
      <c r="C36" s="104"/>
    </row>
    <row r="37" spans="2:3" x14ac:dyDescent="0.35">
      <c r="B37" s="100"/>
      <c r="C37" s="104"/>
    </row>
    <row r="38" spans="2:3" x14ac:dyDescent="0.35">
      <c r="B38" s="100"/>
      <c r="C38" s="104"/>
    </row>
    <row r="39" spans="2:3" x14ac:dyDescent="0.35">
      <c r="B39" s="100"/>
      <c r="C39" s="104"/>
    </row>
    <row r="40" spans="2:3" x14ac:dyDescent="0.35">
      <c r="B40" s="100"/>
      <c r="C40" s="104"/>
    </row>
  </sheetData>
  <sheetProtection sheet="1" objects="1" scenarios="1"/>
  <mergeCells count="4">
    <mergeCell ref="B10:B23"/>
    <mergeCell ref="B25:B40"/>
    <mergeCell ref="B5:B8"/>
    <mergeCell ref="C25:C4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30C1-6B36-418D-8E81-B43C0E2A469B}">
  <sheetPr codeName="Sheet4"/>
  <dimension ref="B1:M41"/>
  <sheetViews>
    <sheetView workbookViewId="0">
      <pane ySplit="3" topLeftCell="A4" activePane="bottomLeft" state="frozen"/>
      <selection pane="bottomLeft"/>
    </sheetView>
  </sheetViews>
  <sheetFormatPr defaultColWidth="8.81640625" defaultRowHeight="14.5" x14ac:dyDescent="0.35"/>
  <cols>
    <col min="1" max="1" width="1.81640625" style="50" customWidth="1"/>
    <col min="2" max="2" width="29.81640625" style="50" customWidth="1"/>
    <col min="3" max="7" width="13.90625" style="50" customWidth="1"/>
    <col min="8" max="16384" width="8.81640625" style="50"/>
  </cols>
  <sheetData>
    <row r="1" spans="2:13" s="1" customFormat="1" x14ac:dyDescent="0.35"/>
    <row r="2" spans="2:13" s="1" customFormat="1" x14ac:dyDescent="0.35">
      <c r="B2" s="2" t="s">
        <v>8</v>
      </c>
    </row>
    <row r="3" spans="2:13" s="1" customFormat="1" x14ac:dyDescent="0.35"/>
    <row r="5" spans="2:13" x14ac:dyDescent="0.35">
      <c r="B5" s="55" t="s">
        <v>78</v>
      </c>
      <c r="C5" s="54"/>
    </row>
    <row r="6" spans="2:13" x14ac:dyDescent="0.35">
      <c r="B6" s="55"/>
      <c r="C6" s="54"/>
    </row>
    <row r="7" spans="2:13" x14ac:dyDescent="0.35">
      <c r="B7" s="107" t="s">
        <v>10</v>
      </c>
      <c r="C7" s="108"/>
      <c r="D7" s="108"/>
      <c r="E7" s="108"/>
      <c r="F7" s="108"/>
      <c r="G7" s="109"/>
      <c r="H7" s="107" t="s">
        <v>75</v>
      </c>
      <c r="I7" s="108"/>
      <c r="J7" s="108"/>
      <c r="K7" s="108"/>
      <c r="L7" s="109"/>
    </row>
    <row r="8" spans="2:13" x14ac:dyDescent="0.35">
      <c r="B8" s="99" t="s">
        <v>72</v>
      </c>
      <c r="C8" s="110"/>
      <c r="D8" s="110"/>
      <c r="E8" s="110"/>
      <c r="F8" s="110"/>
      <c r="G8" s="111"/>
      <c r="H8" s="117" t="str">
        <f>IF(LEN(Questionnaire!E12)=0,"",Questionnaire!E12)</f>
        <v/>
      </c>
      <c r="I8" s="117"/>
      <c r="J8" s="117"/>
      <c r="K8" s="117"/>
      <c r="L8" s="117"/>
    </row>
    <row r="9" spans="2:13" ht="14.5" customHeight="1" x14ac:dyDescent="0.35">
      <c r="B9" s="112" t="s">
        <v>127</v>
      </c>
      <c r="C9" s="113"/>
      <c r="D9" s="113"/>
      <c r="E9" s="113"/>
      <c r="F9" s="113"/>
      <c r="G9" s="114"/>
      <c r="H9" s="117" t="str">
        <f>IF(LEN(Questionnaire!E13)=0,"",Questionnaire!E13)</f>
        <v/>
      </c>
      <c r="I9" s="117"/>
      <c r="J9" s="117"/>
      <c r="K9" s="117"/>
      <c r="L9" s="117"/>
    </row>
    <row r="10" spans="2:13" ht="14.5" customHeight="1" x14ac:dyDescent="0.35">
      <c r="B10" s="112" t="s">
        <v>136</v>
      </c>
      <c r="C10" s="113"/>
      <c r="D10" s="113"/>
      <c r="E10" s="113"/>
      <c r="F10" s="113"/>
      <c r="G10" s="114"/>
      <c r="H10" s="117" t="str">
        <f>IF(LEN(Questionnaire!E14)=0,"",Questionnaire!E14)</f>
        <v/>
      </c>
      <c r="I10" s="117"/>
      <c r="J10" s="117"/>
      <c r="K10" s="117"/>
      <c r="L10" s="117"/>
    </row>
    <row r="11" spans="2:13" ht="14.5" customHeight="1" x14ac:dyDescent="0.35">
      <c r="B11" s="112" t="s">
        <v>137</v>
      </c>
      <c r="C11" s="113"/>
      <c r="D11" s="113"/>
      <c r="E11" s="113"/>
      <c r="F11" s="113"/>
      <c r="G11" s="114"/>
      <c r="H11" s="117" t="str">
        <f>IF(LEN(Questionnaire!E15)=0,"",Questionnaire!E15)</f>
        <v/>
      </c>
      <c r="I11" s="117"/>
      <c r="J11" s="117"/>
      <c r="K11" s="117"/>
      <c r="L11" s="117"/>
      <c r="M11" s="57"/>
    </row>
    <row r="12" spans="2:13" ht="15.5" customHeight="1" x14ac:dyDescent="0.35">
      <c r="B12" s="116" t="s">
        <v>198</v>
      </c>
      <c r="C12" s="116"/>
      <c r="D12" s="116"/>
      <c r="E12" s="116"/>
      <c r="F12" s="116"/>
      <c r="G12" s="116"/>
      <c r="H12" s="105" t="str" cm="1">
        <f t="array" ref="H12">_xlfn.TEXTJOIN(", ", TRUE,
    IFERROR(_xlfn._xlws.FILTER(Questionnaire!B17:B21, Questionnaire!E17:E21="Yes"), ""),
    IF(Questionnaire!E22&lt;&gt;"", Questionnaire!E22, "")
)</f>
        <v/>
      </c>
      <c r="I12" s="105"/>
      <c r="J12" s="105"/>
      <c r="K12" s="105"/>
      <c r="L12" s="105"/>
    </row>
    <row r="13" spans="2:13" ht="15.5" customHeight="1" x14ac:dyDescent="0.35">
      <c r="B13" s="116"/>
      <c r="C13" s="116"/>
      <c r="D13" s="116"/>
      <c r="E13" s="116"/>
      <c r="F13" s="116"/>
      <c r="G13" s="116"/>
      <c r="H13" s="105"/>
      <c r="I13" s="105"/>
      <c r="J13" s="105"/>
      <c r="K13" s="105"/>
      <c r="L13" s="105"/>
    </row>
    <row r="14" spans="2:13" ht="15.5" customHeight="1" x14ac:dyDescent="0.35">
      <c r="B14" s="116"/>
      <c r="C14" s="116"/>
      <c r="D14" s="116"/>
      <c r="E14" s="116"/>
      <c r="F14" s="116"/>
      <c r="G14" s="116"/>
      <c r="H14" s="105"/>
      <c r="I14" s="105"/>
      <c r="J14" s="105"/>
      <c r="K14" s="105"/>
      <c r="L14" s="105"/>
    </row>
    <row r="15" spans="2:13" ht="15.5" customHeight="1" x14ac:dyDescent="0.35">
      <c r="B15" s="116"/>
      <c r="C15" s="116"/>
      <c r="D15" s="116"/>
      <c r="E15" s="116"/>
      <c r="F15" s="116"/>
      <c r="G15" s="116"/>
      <c r="H15" s="105"/>
      <c r="I15" s="105"/>
      <c r="J15" s="105"/>
      <c r="K15" s="105"/>
      <c r="L15" s="105"/>
    </row>
    <row r="16" spans="2:13" x14ac:dyDescent="0.35">
      <c r="B16" s="55"/>
      <c r="C16" s="54"/>
    </row>
    <row r="17" spans="2:10" ht="15.5" x14ac:dyDescent="0.35">
      <c r="B17" s="34" t="s">
        <v>107</v>
      </c>
      <c r="C17" s="68"/>
      <c r="D17" s="68"/>
      <c r="E17" s="56"/>
      <c r="F17" s="56"/>
      <c r="G17" s="56"/>
      <c r="H17" s="56"/>
      <c r="I17" s="56"/>
      <c r="J17" s="58"/>
    </row>
    <row r="18" spans="2:10" x14ac:dyDescent="0.35">
      <c r="B18" s="55"/>
      <c r="C18" s="54"/>
    </row>
    <row r="19" spans="2:10" ht="15.5" x14ac:dyDescent="0.35">
      <c r="B19" s="115" t="s">
        <v>97</v>
      </c>
      <c r="C19" s="115"/>
      <c r="D19" s="115"/>
      <c r="E19" s="32" t="s">
        <v>98</v>
      </c>
      <c r="F19" s="59"/>
      <c r="G19" s="59"/>
      <c r="H19" s="56"/>
      <c r="I19" s="56"/>
      <c r="J19" s="58"/>
    </row>
    <row r="20" spans="2:10" ht="15.5" x14ac:dyDescent="0.35">
      <c r="B20" s="106" t="s">
        <v>109</v>
      </c>
      <c r="C20" s="106"/>
      <c r="D20" s="106"/>
      <c r="E20" s="21">
        <f>COUNTA(Questionnaire!C33:C34)+COUNTA(Questionnaire!C39:C46)+COUNTA(Questionnaire!C51:C58)+COUNTA(Questionnaire!C63:C70)+COUNTA(Questionnaire!C75:C82)</f>
        <v>34</v>
      </c>
      <c r="F20" s="60"/>
      <c r="G20" s="60"/>
      <c r="H20" s="61"/>
      <c r="I20" s="56"/>
      <c r="J20" s="62"/>
    </row>
    <row r="21" spans="2:10" ht="15.5" x14ac:dyDescent="0.35">
      <c r="B21" s="106" t="s">
        <v>114</v>
      </c>
      <c r="C21" s="106"/>
      <c r="D21" s="106"/>
      <c r="E21" s="21">
        <f>COUNTIF(Questionnaire!E33:E34,"Not applicable")+COUNTIF(Questionnaire!E39:E46,"Not applicable")+COUNTIF(Questionnaire!E51:E58,"Not applicable")+COUNTIF(Questionnaire!E63:E70,"Not applicable")+COUNTIF(Questionnaire!E75:E82,"Not applicable")</f>
        <v>0</v>
      </c>
      <c r="F21" s="60"/>
      <c r="G21" s="60"/>
      <c r="H21" s="61"/>
      <c r="I21" s="56"/>
      <c r="J21" s="62"/>
    </row>
    <row r="22" spans="2:10" ht="15.5" x14ac:dyDescent="0.35">
      <c r="B22" s="106" t="s">
        <v>108</v>
      </c>
      <c r="C22" s="106"/>
      <c r="D22" s="106"/>
      <c r="E22" s="21">
        <f>E20-E21</f>
        <v>34</v>
      </c>
      <c r="F22" s="60"/>
      <c r="G22" s="60"/>
      <c r="H22" s="61"/>
      <c r="I22" s="56"/>
      <c r="J22" s="62"/>
    </row>
    <row r="23" spans="2:10" x14ac:dyDescent="0.35">
      <c r="B23" s="55"/>
      <c r="C23" s="54"/>
    </row>
    <row r="24" spans="2:10" ht="15.5" x14ac:dyDescent="0.35">
      <c r="B24" s="3" t="s">
        <v>25</v>
      </c>
      <c r="C24" s="69"/>
      <c r="D24" s="69"/>
      <c r="E24" s="56"/>
      <c r="F24" s="56"/>
      <c r="G24" s="56"/>
      <c r="H24" s="56"/>
      <c r="I24" s="56"/>
      <c r="J24" s="58"/>
    </row>
    <row r="25" spans="2:10" x14ac:dyDescent="0.35">
      <c r="B25" s="55"/>
      <c r="C25" s="54"/>
    </row>
    <row r="26" spans="2:10" x14ac:dyDescent="0.35">
      <c r="B26" t="s">
        <v>76</v>
      </c>
      <c r="C26" s="23">
        <f>E35</f>
        <v>0</v>
      </c>
      <c r="D26" s="17"/>
    </row>
    <row r="27" spans="2:10" x14ac:dyDescent="0.35">
      <c r="B27" s="55"/>
      <c r="C27" s="54"/>
    </row>
    <row r="28" spans="2:10" x14ac:dyDescent="0.35">
      <c r="B28" s="22" t="s">
        <v>91</v>
      </c>
      <c r="C28" s="52"/>
      <c r="D28" s="51"/>
      <c r="E28" s="54"/>
      <c r="F28" s="54"/>
      <c r="G28" s="54"/>
    </row>
    <row r="29" spans="2:10" s="56" customFormat="1" x14ac:dyDescent="0.35">
      <c r="B29" s="20" t="s">
        <v>16</v>
      </c>
      <c r="C29" s="20" t="s">
        <v>54</v>
      </c>
      <c r="D29" s="20" t="s">
        <v>31</v>
      </c>
      <c r="E29" s="20" t="s">
        <v>68</v>
      </c>
      <c r="F29" s="63"/>
      <c r="G29" s="63"/>
    </row>
    <row r="30" spans="2:10" x14ac:dyDescent="0.35">
      <c r="B30" s="9" t="s">
        <v>17</v>
      </c>
      <c r="C30" s="4">
        <f>'Scoring - Do not edit'!H21</f>
        <v>12</v>
      </c>
      <c r="D30" s="16">
        <f>'Scoring - Do not edit'!J21</f>
        <v>0</v>
      </c>
      <c r="E30" s="13">
        <f t="shared" ref="E30:E35" si="0">IFERROR(D30/C30,0)</f>
        <v>0</v>
      </c>
      <c r="F30" s="64"/>
      <c r="G30" s="64"/>
    </row>
    <row r="31" spans="2:10" x14ac:dyDescent="0.35">
      <c r="B31" s="9" t="s">
        <v>143</v>
      </c>
      <c r="C31" s="4">
        <f>'Scoring - Do not edit'!H30</f>
        <v>8</v>
      </c>
      <c r="D31" s="16">
        <f>'Scoring - Do not edit'!J30</f>
        <v>0</v>
      </c>
      <c r="E31" s="13">
        <f t="shared" si="0"/>
        <v>0</v>
      </c>
      <c r="F31" s="64"/>
      <c r="G31" s="64"/>
    </row>
    <row r="32" spans="2:10" x14ac:dyDescent="0.35">
      <c r="B32" s="85" t="s">
        <v>144</v>
      </c>
      <c r="C32" s="4">
        <f>'Scoring - Do not edit'!H39</f>
        <v>8</v>
      </c>
      <c r="D32" s="16">
        <f>'Scoring - Do not edit'!J39</f>
        <v>0</v>
      </c>
      <c r="E32" s="13">
        <f t="shared" si="0"/>
        <v>0</v>
      </c>
      <c r="F32" s="64"/>
      <c r="G32" s="64"/>
      <c r="H32" s="65"/>
    </row>
    <row r="33" spans="2:9" x14ac:dyDescent="0.35">
      <c r="B33" s="9" t="s">
        <v>123</v>
      </c>
      <c r="C33" s="4">
        <f>'Scoring - Do not edit'!H48</f>
        <v>8</v>
      </c>
      <c r="D33" s="16">
        <f>'Scoring - Do not edit'!J48</f>
        <v>0</v>
      </c>
      <c r="E33" s="13">
        <f t="shared" si="0"/>
        <v>0</v>
      </c>
      <c r="F33" s="64"/>
      <c r="G33" s="64"/>
      <c r="H33" s="65"/>
    </row>
    <row r="34" spans="2:9" ht="15" thickBot="1" x14ac:dyDescent="0.4">
      <c r="B34" s="86" t="s">
        <v>145</v>
      </c>
      <c r="C34" s="87">
        <f>'Scoring - Do not edit'!H57</f>
        <v>12</v>
      </c>
      <c r="D34" s="88">
        <f>'Scoring - Do not edit'!J57</f>
        <v>0</v>
      </c>
      <c r="E34" s="83">
        <f t="shared" si="0"/>
        <v>0</v>
      </c>
      <c r="F34" s="64"/>
      <c r="G34" s="64"/>
      <c r="I34" s="43"/>
    </row>
    <row r="35" spans="2:9" x14ac:dyDescent="0.35">
      <c r="B35" s="24" t="s">
        <v>18</v>
      </c>
      <c r="C35" s="25">
        <f>'Scoring - Do not edit'!H58</f>
        <v>48</v>
      </c>
      <c r="D35" s="26">
        <f>IFERROR('Scoring - Do not edit'!J58,"0")</f>
        <v>0</v>
      </c>
      <c r="E35" s="27">
        <f t="shared" si="0"/>
        <v>0</v>
      </c>
      <c r="F35" s="66"/>
      <c r="G35" s="66"/>
    </row>
    <row r="36" spans="2:9" x14ac:dyDescent="0.35">
      <c r="B36" s="42" t="s">
        <v>115</v>
      </c>
      <c r="C36"/>
      <c r="D36"/>
      <c r="E36"/>
      <c r="I36" s="67"/>
    </row>
    <row r="37" spans="2:9" x14ac:dyDescent="0.35">
      <c r="B37" s="55"/>
      <c r="C37" s="54"/>
    </row>
    <row r="38" spans="2:9" x14ac:dyDescent="0.35">
      <c r="B38" s="3" t="s">
        <v>80</v>
      </c>
    </row>
    <row r="39" spans="2:9" x14ac:dyDescent="0.35">
      <c r="B39" s="55"/>
      <c r="C39" s="54"/>
    </row>
    <row r="40" spans="2:9" x14ac:dyDescent="0.35">
      <c r="B40" s="50" t="s">
        <v>81</v>
      </c>
    </row>
    <row r="41" spans="2:9" x14ac:dyDescent="0.35">
      <c r="B41" s="50" t="s">
        <v>82</v>
      </c>
    </row>
  </sheetData>
  <sheetProtection sheet="1"/>
  <mergeCells count="16">
    <mergeCell ref="H12:L15"/>
    <mergeCell ref="B21:D21"/>
    <mergeCell ref="B22:D22"/>
    <mergeCell ref="B7:G7"/>
    <mergeCell ref="B8:G8"/>
    <mergeCell ref="B9:G9"/>
    <mergeCell ref="B10:G10"/>
    <mergeCell ref="B19:D19"/>
    <mergeCell ref="B20:D20"/>
    <mergeCell ref="B11:G11"/>
    <mergeCell ref="B12:G15"/>
    <mergeCell ref="H7:L7"/>
    <mergeCell ref="H8:L8"/>
    <mergeCell ref="H9:L9"/>
    <mergeCell ref="H11:L11"/>
    <mergeCell ref="H10:L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8D76-1C98-4C71-A578-C65D4D6357AC}">
  <sheetPr codeName="Sheet5"/>
  <dimension ref="B1:J92"/>
  <sheetViews>
    <sheetView zoomScaleNormal="100" workbookViewId="0">
      <pane ySplit="3" topLeftCell="A4" activePane="bottomLeft" state="frozen"/>
      <selection pane="bottomLeft"/>
    </sheetView>
  </sheetViews>
  <sheetFormatPr defaultColWidth="8.81640625" defaultRowHeight="14.5" x14ac:dyDescent="0.35"/>
  <cols>
    <col min="1" max="1" width="1.81640625" style="43" customWidth="1"/>
    <col min="2" max="2" width="20.54296875" style="43" customWidth="1"/>
    <col min="3" max="3" width="5.453125" style="43" customWidth="1"/>
    <col min="4" max="4" width="75.08984375" style="43" bestFit="1" customWidth="1"/>
    <col min="5" max="5" width="39.1796875" style="43" customWidth="1"/>
    <col min="6" max="6" width="12" style="43" customWidth="1"/>
    <col min="7" max="7" width="8.81640625" style="43" customWidth="1"/>
    <col min="8" max="8" width="8.6328125" style="43" customWidth="1"/>
    <col min="9" max="9" width="10.6328125" style="43" customWidth="1"/>
    <col min="10" max="10" width="30.90625" style="43" bestFit="1" customWidth="1"/>
    <col min="11" max="13" width="19.453125" style="43" customWidth="1"/>
    <col min="14" max="16384" width="8.81640625" style="43"/>
  </cols>
  <sheetData>
    <row r="1" spans="2:6" s="10" customFormat="1" x14ac:dyDescent="0.35"/>
    <row r="2" spans="2:6" s="10" customFormat="1" x14ac:dyDescent="0.35">
      <c r="B2" s="46" t="s">
        <v>11</v>
      </c>
    </row>
    <row r="3" spans="2:6" s="10" customFormat="1" x14ac:dyDescent="0.35"/>
    <row r="5" spans="2:6" x14ac:dyDescent="0.35">
      <c r="B5" s="70" t="s">
        <v>204</v>
      </c>
    </row>
    <row r="7" spans="2:6" x14ac:dyDescent="0.35">
      <c r="B7" s="11" t="s">
        <v>35</v>
      </c>
      <c r="C7" s="118" t="s">
        <v>55</v>
      </c>
      <c r="D7" s="119"/>
      <c r="E7" s="6"/>
    </row>
    <row r="9" spans="2:6" x14ac:dyDescent="0.35">
      <c r="B9" s="55" t="s">
        <v>24</v>
      </c>
      <c r="C9" s="50"/>
    </row>
    <row r="11" spans="2:6" x14ac:dyDescent="0.35">
      <c r="B11" s="115" t="s">
        <v>12</v>
      </c>
      <c r="C11" s="115"/>
      <c r="D11" s="115"/>
      <c r="E11" s="20" t="s">
        <v>13</v>
      </c>
    </row>
    <row r="12" spans="2:6" x14ac:dyDescent="0.35">
      <c r="B12" s="116" t="s">
        <v>69</v>
      </c>
      <c r="C12" s="116"/>
      <c r="D12" s="116"/>
      <c r="E12" s="93"/>
    </row>
    <row r="13" spans="2:6" x14ac:dyDescent="0.35">
      <c r="B13" s="134" t="s">
        <v>128</v>
      </c>
      <c r="C13" s="134"/>
      <c r="D13" s="134"/>
      <c r="E13" s="93"/>
      <c r="F13" s="49"/>
    </row>
    <row r="14" spans="2:6" x14ac:dyDescent="0.35">
      <c r="B14" s="134" t="s">
        <v>129</v>
      </c>
      <c r="C14" s="134"/>
      <c r="D14" s="134"/>
      <c r="E14" s="93"/>
      <c r="F14" s="49"/>
    </row>
    <row r="15" spans="2:6" x14ac:dyDescent="0.35">
      <c r="B15" s="134" t="s">
        <v>135</v>
      </c>
      <c r="C15" s="134"/>
      <c r="D15" s="134"/>
      <c r="E15" s="94"/>
      <c r="F15" s="49"/>
    </row>
    <row r="16" spans="2:6" x14ac:dyDescent="0.35">
      <c r="B16" s="112" t="s">
        <v>197</v>
      </c>
      <c r="C16" s="113"/>
      <c r="D16" s="113"/>
      <c r="E16" s="125"/>
      <c r="F16" s="49"/>
    </row>
    <row r="17" spans="2:9" ht="14.5" customHeight="1" x14ac:dyDescent="0.35">
      <c r="B17" s="126" t="s">
        <v>130</v>
      </c>
      <c r="C17" s="127"/>
      <c r="D17" s="128"/>
      <c r="E17" s="93"/>
      <c r="F17" s="71"/>
    </row>
    <row r="18" spans="2:9" ht="14.5" customHeight="1" x14ac:dyDescent="0.35">
      <c r="B18" s="129" t="s">
        <v>131</v>
      </c>
      <c r="C18" s="130"/>
      <c r="D18" s="131"/>
      <c r="E18" s="95"/>
      <c r="F18" s="49"/>
    </row>
    <row r="19" spans="2:9" x14ac:dyDescent="0.35">
      <c r="B19" s="129" t="s">
        <v>132</v>
      </c>
      <c r="C19" s="130"/>
      <c r="D19" s="130"/>
      <c r="E19" s="95"/>
      <c r="F19" s="71"/>
    </row>
    <row r="20" spans="2:9" x14ac:dyDescent="0.35">
      <c r="B20" s="129" t="s">
        <v>133</v>
      </c>
      <c r="C20" s="130"/>
      <c r="D20" s="130"/>
      <c r="E20" s="95"/>
      <c r="F20" s="71"/>
    </row>
    <row r="21" spans="2:9" x14ac:dyDescent="0.35">
      <c r="B21" s="129" t="s">
        <v>134</v>
      </c>
      <c r="C21" s="130"/>
      <c r="D21" s="130"/>
      <c r="E21" s="95"/>
      <c r="F21" s="71"/>
    </row>
    <row r="22" spans="2:9" ht="14.5" customHeight="1" x14ac:dyDescent="0.35">
      <c r="B22" s="132" t="s">
        <v>84</v>
      </c>
      <c r="C22" s="133"/>
      <c r="D22" s="133"/>
      <c r="E22" s="96"/>
      <c r="F22" s="71"/>
    </row>
    <row r="24" spans="2:9" x14ac:dyDescent="0.35">
      <c r="B24" s="55" t="s">
        <v>79</v>
      </c>
      <c r="D24" s="69"/>
      <c r="F24" s="69"/>
    </row>
    <row r="26" spans="2:9" x14ac:dyDescent="0.35">
      <c r="B26" s="135" t="s">
        <v>73</v>
      </c>
      <c r="C26" s="136"/>
      <c r="D26" s="123" t="s">
        <v>10</v>
      </c>
      <c r="E26" s="123"/>
    </row>
    <row r="27" spans="2:9" x14ac:dyDescent="0.35">
      <c r="B27" s="124" t="s">
        <v>85</v>
      </c>
      <c r="C27" s="124"/>
      <c r="D27" s="105" t="s">
        <v>140</v>
      </c>
      <c r="E27" s="105"/>
    </row>
    <row r="28" spans="2:9" x14ac:dyDescent="0.35">
      <c r="B28" s="124" t="s">
        <v>142</v>
      </c>
      <c r="C28" s="124"/>
      <c r="D28" s="105" t="s">
        <v>141</v>
      </c>
      <c r="E28" s="105"/>
    </row>
    <row r="30" spans="2:9" x14ac:dyDescent="0.35">
      <c r="B30" s="72" t="s">
        <v>34</v>
      </c>
      <c r="E30" s="48"/>
    </row>
    <row r="32" spans="2:9" x14ac:dyDescent="0.35">
      <c r="B32" s="11" t="s">
        <v>14</v>
      </c>
      <c r="C32" s="11" t="s">
        <v>15</v>
      </c>
      <c r="D32" s="11" t="s">
        <v>0</v>
      </c>
      <c r="E32" s="11" t="s">
        <v>3</v>
      </c>
      <c r="F32" s="11" t="s">
        <v>36</v>
      </c>
      <c r="I32" s="48"/>
    </row>
    <row r="33" spans="2:10" ht="29" x14ac:dyDescent="0.35">
      <c r="B33" s="120" t="s">
        <v>86</v>
      </c>
      <c r="C33" s="14" t="s">
        <v>37</v>
      </c>
      <c r="D33" s="14" t="str">
        <f>VLOOKUP(C33,'Data - Do not edit'!$B$11:$C$1048576,2,0)</f>
        <v>What is the % of all women employees (including off-roll and on-roll employees) in your company?</v>
      </c>
      <c r="E33" s="97"/>
      <c r="F33" s="15">
        <v>3</v>
      </c>
      <c r="G33" s="49"/>
      <c r="H33" s="50"/>
      <c r="I33" s="48"/>
    </row>
    <row r="34" spans="2:10" ht="29" customHeight="1" x14ac:dyDescent="0.35">
      <c r="B34" s="122"/>
      <c r="C34" s="14" t="s">
        <v>146</v>
      </c>
      <c r="D34" s="14" t="str">
        <f>VLOOKUP(C34,'Data - Do not edit'!$B$11:$C$1048576,2,0)</f>
        <v>What is the % of all women employees (including off-roll and on-roll employees) in field roles in your company?</v>
      </c>
      <c r="E34" s="97"/>
      <c r="F34" s="15">
        <v>3</v>
      </c>
      <c r="G34" s="48"/>
      <c r="I34" s="48"/>
    </row>
    <row r="35" spans="2:10" x14ac:dyDescent="0.35">
      <c r="I35" s="48"/>
      <c r="J35" s="48"/>
    </row>
    <row r="36" spans="2:10" x14ac:dyDescent="0.35">
      <c r="B36" s="70" t="s">
        <v>147</v>
      </c>
    </row>
    <row r="38" spans="2:10" x14ac:dyDescent="0.35">
      <c r="B38" s="11" t="s">
        <v>14</v>
      </c>
      <c r="C38" s="11" t="s">
        <v>15</v>
      </c>
      <c r="D38" s="11" t="s">
        <v>0</v>
      </c>
      <c r="E38" s="11" t="s">
        <v>3</v>
      </c>
      <c r="F38" s="11" t="s">
        <v>36</v>
      </c>
    </row>
    <row r="39" spans="2:10" ht="29" customHeight="1" x14ac:dyDescent="0.35">
      <c r="B39" s="120" t="s">
        <v>148</v>
      </c>
      <c r="C39" s="14" t="s">
        <v>38</v>
      </c>
      <c r="D39" s="21" t="str">
        <f>VLOOKUP(C39,'Data - Do not edit'!$B$11:$C$1048576,2,0)</f>
        <v>Do you have a standard practice of clearly stating that women can apply in job ads for entry-level field roles?</v>
      </c>
      <c r="E39" s="97"/>
      <c r="F39" s="15">
        <v>1</v>
      </c>
    </row>
    <row r="40" spans="2:10" x14ac:dyDescent="0.35">
      <c r="B40" s="121"/>
      <c r="C40" s="14" t="s">
        <v>39</v>
      </c>
      <c r="D40" s="21" t="str">
        <f>VLOOKUP(C40,'Data - Do not edit'!$B$11:$C$1048576,2,0)</f>
        <v xml:space="preserve">Do job ads for all field roles explicitly state minimum guaranteed pay? </v>
      </c>
      <c r="E40" s="97"/>
      <c r="F40" s="15">
        <v>1</v>
      </c>
    </row>
    <row r="41" spans="2:10" ht="29" customHeight="1" x14ac:dyDescent="0.35">
      <c r="B41" s="121"/>
      <c r="C41" s="14" t="s">
        <v>40</v>
      </c>
      <c r="D41" s="21" t="str">
        <f>VLOOKUP(C41,'Data - Do not edit'!$B$11:$C$1048576,2,0)</f>
        <v>Do you have a paid referral program targeted at hiring women employees (or) do you provide a higher per-hire reward to all workers for referring women compared to men?</v>
      </c>
      <c r="E41" s="97"/>
      <c r="F41" s="15">
        <v>1</v>
      </c>
      <c r="G41" s="49"/>
    </row>
    <row r="42" spans="2:10" ht="43.5" x14ac:dyDescent="0.35">
      <c r="B42" s="122"/>
      <c r="C42" s="14" t="s">
        <v>41</v>
      </c>
      <c r="D42" s="21" t="str">
        <f>VLOOKUP(C42,'Data - Do not edit'!$B$11:$C$1048576,2,0)</f>
        <v>Do you offer monetary (e.g., additional sourcing fee) and/ or non-monetary incentives (e.g., longer lead time) to staffing vendors for sourcing and hiring women candidates in field roles?</v>
      </c>
      <c r="E42" s="97"/>
      <c r="F42" s="15">
        <v>1</v>
      </c>
    </row>
    <row r="43" spans="2:10" ht="58" x14ac:dyDescent="0.35">
      <c r="B43" s="120" t="s">
        <v>149</v>
      </c>
      <c r="C43" s="14" t="s">
        <v>42</v>
      </c>
      <c r="D43" s="21" t="str">
        <f>VLOOKUP(C43,'Data - Do not edit'!$B$11:$C$1048576,2,0)</f>
        <v xml:space="preserve">Does your onboarding manual cover all of the following in detail: 
(a) Break-up of fixed pay vs. variable pay 
(b) Incentive/ commission structure with criteria/ slabs
(c) Performance expectations for field roles? </v>
      </c>
      <c r="E43" s="97"/>
      <c r="F43" s="15">
        <v>1</v>
      </c>
    </row>
    <row r="44" spans="2:10" ht="29" customHeight="1" x14ac:dyDescent="0.35">
      <c r="B44" s="121"/>
      <c r="C44" s="14" t="s">
        <v>43</v>
      </c>
      <c r="D44" s="21" t="str">
        <f>VLOOKUP(C44,'Data - Do not edit'!$B$11:$C$1048576,2,0)</f>
        <v xml:space="preserve">Are personal buddies allocated to provide support and guidance to all new women field employees in the initial few weeks? </v>
      </c>
      <c r="E44" s="97"/>
      <c r="F44" s="15">
        <v>1</v>
      </c>
    </row>
    <row r="45" spans="2:10" ht="29" customHeight="1" x14ac:dyDescent="0.35">
      <c r="B45" s="121"/>
      <c r="C45" s="14" t="s">
        <v>44</v>
      </c>
      <c r="D45" s="21" t="str">
        <f>VLOOKUP(C45,'Data - Do not edit'!$B$11:$C$1048576,2,0)</f>
        <v>Are monthly targets relaxed for all new joiners for the first few months, and communicated in advance?</v>
      </c>
      <c r="E45" s="97"/>
      <c r="F45" s="15">
        <v>1</v>
      </c>
    </row>
    <row r="46" spans="2:10" ht="29" customHeight="1" x14ac:dyDescent="0.35">
      <c r="B46" s="122"/>
      <c r="C46" s="14" t="s">
        <v>62</v>
      </c>
      <c r="D46" s="21" t="str">
        <f>VLOOKUP(C46,'Data - Do not edit'!$B$11:$C$1048576,2,0)</f>
        <v xml:space="preserve">Are part-time work options available to all women field employees (other than brokers on individual insurance agents)? </v>
      </c>
      <c r="E46" s="97"/>
      <c r="F46" s="15">
        <v>1</v>
      </c>
    </row>
    <row r="48" spans="2:10" x14ac:dyDescent="0.35">
      <c r="B48" s="70" t="s">
        <v>150</v>
      </c>
    </row>
    <row r="50" spans="2:6" x14ac:dyDescent="0.35">
      <c r="B50" s="11" t="s">
        <v>14</v>
      </c>
      <c r="C50" s="11" t="s">
        <v>15</v>
      </c>
      <c r="D50" s="11" t="s">
        <v>0</v>
      </c>
      <c r="E50" s="11" t="s">
        <v>3</v>
      </c>
      <c r="F50" s="11" t="s">
        <v>36</v>
      </c>
    </row>
    <row r="51" spans="2:6" ht="43.5" x14ac:dyDescent="0.35">
      <c r="B51" s="120" t="s">
        <v>191</v>
      </c>
      <c r="C51" s="14" t="s">
        <v>45</v>
      </c>
      <c r="D51" s="14" t="str">
        <f>VLOOKUP(C51,'Data - Do not edit'!$B$11:$C$1048576,2,0)</f>
        <v>In the last year, have all employees (including managers) received written material on gender sensitisation (apart from POSH) for working with women employees and interacting with women customers?*</v>
      </c>
      <c r="E51" s="97"/>
      <c r="F51" s="15">
        <v>1</v>
      </c>
    </row>
    <row r="52" spans="2:6" ht="43.5" x14ac:dyDescent="0.35">
      <c r="B52" s="121"/>
      <c r="C52" s="14" t="s">
        <v>46</v>
      </c>
      <c r="D52" s="14" t="str">
        <f>VLOOKUP(C52,'Data - Do not edit'!$B$11:$C$1048576,2,0)</f>
        <v>In the last year, have all employees (including managers) received gender sensitisation training (apart from POSH) for working with women employees and interacting with women customers?*</v>
      </c>
      <c r="E52" s="97"/>
      <c r="F52" s="15">
        <v>1</v>
      </c>
    </row>
    <row r="53" spans="2:6" ht="29" customHeight="1" x14ac:dyDescent="0.35">
      <c r="B53" s="121"/>
      <c r="C53" s="14" t="s">
        <v>47</v>
      </c>
      <c r="D53" s="14" t="str">
        <f>VLOOKUP(C53,'Data - Do not edit'!$B$11:$C$1048576,2,0)</f>
        <v xml:space="preserve">In the last year, have all field managers received written guidelines on planning field routes that account for women's safety and mobility constraints? </v>
      </c>
      <c r="E53" s="97"/>
      <c r="F53" s="15">
        <v>1</v>
      </c>
    </row>
    <row r="54" spans="2:6" ht="29" customHeight="1" x14ac:dyDescent="0.35">
      <c r="B54" s="122"/>
      <c r="C54" s="14" t="s">
        <v>48</v>
      </c>
      <c r="D54" s="14" t="str">
        <f>VLOOKUP(C54,'Data - Do not edit'!$B$11:$C$1048576,2,0)</f>
        <v xml:space="preserve">In the last year, have all business/ operations managers received training to reduce bias in hiring, target setting, and performance evaluation for field roles? </v>
      </c>
      <c r="E54" s="97"/>
      <c r="F54" s="15">
        <v>1</v>
      </c>
    </row>
    <row r="55" spans="2:6" ht="29" x14ac:dyDescent="0.35">
      <c r="B55" s="120" t="s">
        <v>192</v>
      </c>
      <c r="C55" s="14" t="s">
        <v>49</v>
      </c>
      <c r="D55" s="14" t="str">
        <f>VLOOKUP(C55,'Data - Do not edit'!$B$11:$C$1048576,2,0)</f>
        <v>Do you have women POCs who conduct at least one check-in with each new woman employee in a field role within the first 30 days?*</v>
      </c>
      <c r="E55" s="97"/>
      <c r="F55" s="15">
        <v>1</v>
      </c>
    </row>
    <row r="56" spans="2:6" ht="43.5" x14ac:dyDescent="0.35">
      <c r="B56" s="121"/>
      <c r="C56" s="14" t="s">
        <v>50</v>
      </c>
      <c r="D56" s="14" t="str">
        <f>VLOOKUP(C56,'Data - Do not edit'!$B$11:$C$1048576,2,0)</f>
        <v>Do you have women POCs who conduct at least two check-ins with each new woman employee in a field role within the first 30 days? [If the answer is ‘Yes’ to this question, select ‘Yes’ for previous question as well]*</v>
      </c>
      <c r="E56" s="97"/>
      <c r="F56" s="15">
        <v>1</v>
      </c>
    </row>
    <row r="57" spans="2:6" ht="43.5" x14ac:dyDescent="0.35">
      <c r="B57" s="121"/>
      <c r="C57" s="14" t="s">
        <v>51</v>
      </c>
      <c r="D57" s="14" t="str">
        <f>VLOOKUP(C57,'Data - Do not edit'!$B$11:$C$1048576,2,0)</f>
        <v>Is there a non-POSH grievance redressal channel (e.g., branch level HR, helpline, email ID) for all employees to report routine workplace issues/ concerns (e.g., colleague behaviour)?*</v>
      </c>
      <c r="E57" s="97"/>
      <c r="F57" s="15">
        <v>1</v>
      </c>
    </row>
    <row r="58" spans="2:6" ht="43.5" x14ac:dyDescent="0.35">
      <c r="B58" s="122"/>
      <c r="C58" s="14" t="s">
        <v>52</v>
      </c>
      <c r="D58" s="14" t="str">
        <f>VLOOKUP(C58,'Data - Do not edit'!$B$11:$C$1048576,2,0)</f>
        <v>Is there a non-POSH anonymous grievance redressal channel (e.g., suggestion box, QR feedback form) for all employees to report workplace issues/ concerns (e.g., lack of guidance to meet KPIs)?*</v>
      </c>
      <c r="E58" s="97"/>
      <c r="F58" s="15">
        <v>1</v>
      </c>
    </row>
    <row r="60" spans="2:6" x14ac:dyDescent="0.35">
      <c r="B60" s="70" t="s">
        <v>124</v>
      </c>
    </row>
    <row r="62" spans="2:6" x14ac:dyDescent="0.35">
      <c r="B62" s="11" t="s">
        <v>14</v>
      </c>
      <c r="C62" s="11" t="s">
        <v>15</v>
      </c>
      <c r="D62" s="11" t="s">
        <v>0</v>
      </c>
      <c r="E62" s="11" t="s">
        <v>3</v>
      </c>
      <c r="F62" s="11" t="s">
        <v>36</v>
      </c>
    </row>
    <row r="63" spans="2:6" ht="43.5" x14ac:dyDescent="0.35">
      <c r="B63" s="120" t="s">
        <v>193</v>
      </c>
      <c r="C63" s="14" t="s">
        <v>58</v>
      </c>
      <c r="D63" s="14" t="str">
        <f>VLOOKUP(C63,'Data - Do not edit'!$B$11:$C$1048576,2,0)</f>
        <v xml:space="preserve">Do you share information on public transport options available (e.g., appropriate bus routes, guidelines to get a metro pass) and 2-wheeler rental options with all candidates during the interview process and during onboarding? </v>
      </c>
      <c r="E63" s="97"/>
      <c r="F63" s="15">
        <v>1</v>
      </c>
    </row>
    <row r="64" spans="2:6" x14ac:dyDescent="0.35">
      <c r="B64" s="121"/>
      <c r="C64" s="14" t="s">
        <v>59</v>
      </c>
      <c r="D64" s="21" t="str">
        <f>VLOOKUP(C64,'Data - Do not edit'!$B$11:$C$1048576,2,0)</f>
        <v xml:space="preserve">Do you provide travel reimbursements for costs borne by all field employees? </v>
      </c>
      <c r="E64" s="97"/>
      <c r="F64" s="15">
        <v>1</v>
      </c>
    </row>
    <row r="65" spans="2:6" ht="43.5" x14ac:dyDescent="0.35">
      <c r="B65" s="121"/>
      <c r="C65" s="14" t="s">
        <v>63</v>
      </c>
      <c r="D65" s="14" t="str">
        <f>VLOOKUP(C65,'Data - Do not edit'!$B$11:$C$1048576,2,0)</f>
        <v>Have you formally partnered (e.g., signed MOU) with 2-wheeler rental firms to facilitate access to 2-wheelers at favourable terms for all women field employees (e.g., subsidised rentals, lower security deposit)?*</v>
      </c>
      <c r="E65" s="97"/>
      <c r="F65" s="15">
        <v>1</v>
      </c>
    </row>
    <row r="66" spans="2:6" ht="43.5" x14ac:dyDescent="0.35">
      <c r="B66" s="122"/>
      <c r="C66" s="14" t="s">
        <v>64</v>
      </c>
      <c r="D66" s="14" t="str">
        <f>VLOOKUP(C66,'Data - Do not edit'!$B$11:$C$1048576,2,0)</f>
        <v xml:space="preserve">Have you partnered with any establishments/ offices in at least 10% of your cities of operations to provide washroom access to all women field employees in areas farther from your company branches/ offices? </v>
      </c>
      <c r="E66" s="97"/>
      <c r="F66" s="15">
        <v>1</v>
      </c>
    </row>
    <row r="67" spans="2:6" ht="29" x14ac:dyDescent="0.35">
      <c r="B67" s="120" t="s">
        <v>194</v>
      </c>
      <c r="C67" s="14" t="s">
        <v>60</v>
      </c>
      <c r="D67" s="14" t="str">
        <f>VLOOKUP(C67,'Data - Do not edit'!$B$11:$C$1048576,2,0)</f>
        <v>Do emergency mechanisms exist for all women field employees (e.g., SOS, emergency helpline, escalation protocol)?</v>
      </c>
      <c r="E67" s="97"/>
      <c r="F67" s="15">
        <v>1</v>
      </c>
    </row>
    <row r="68" spans="2:6" ht="29" x14ac:dyDescent="0.35">
      <c r="B68" s="121"/>
      <c r="C68" s="14" t="s">
        <v>61</v>
      </c>
      <c r="D68" s="14" t="str">
        <f>VLOOKUP(C68,'Data - Do not edit'!$B$11:$C$1048576,2,0)</f>
        <v>Do you provide safety kits (e.g., alarm keychains, pepper spray) to all women field employees?</v>
      </c>
      <c r="E68" s="97"/>
      <c r="F68" s="15">
        <v>1</v>
      </c>
    </row>
    <row r="69" spans="2:6" ht="29" x14ac:dyDescent="0.35">
      <c r="B69" s="121"/>
      <c r="C69" s="14" t="s">
        <v>65</v>
      </c>
      <c r="D69" s="14" t="str">
        <f>VLOOKUP(C69,'Data - Do not edit'!$B$11:$C$1048576,2,0)</f>
        <v>In the last year, did you provide all women field employees with formal training on safe travel, customer interaction and emergency escalation procedures?</v>
      </c>
      <c r="E69" s="97"/>
      <c r="F69" s="15">
        <v>1</v>
      </c>
    </row>
    <row r="70" spans="2:6" ht="29" x14ac:dyDescent="0.35">
      <c r="B70" s="122"/>
      <c r="C70" s="14" t="s">
        <v>66</v>
      </c>
      <c r="D70" s="14" t="str">
        <f>VLOOKUP(C70,'Data - Do not edit'!$B$11:$C$1048576,2,0)</f>
        <v>Do you provide all women field employees the option to share their live location for tracking, for improved safety and visibility (e.g., using GPS-tracking apps)?</v>
      </c>
      <c r="E70" s="97"/>
      <c r="F70" s="15">
        <v>1</v>
      </c>
    </row>
    <row r="72" spans="2:6" x14ac:dyDescent="0.35">
      <c r="B72" s="70" t="s">
        <v>151</v>
      </c>
    </row>
    <row r="74" spans="2:6" x14ac:dyDescent="0.35">
      <c r="B74" s="11" t="s">
        <v>14</v>
      </c>
      <c r="C74" s="11" t="s">
        <v>15</v>
      </c>
      <c r="D74" s="11" t="s">
        <v>0</v>
      </c>
      <c r="E74" s="11" t="s">
        <v>3</v>
      </c>
      <c r="F74" s="11" t="s">
        <v>36</v>
      </c>
    </row>
    <row r="75" spans="2:6" ht="43.5" x14ac:dyDescent="0.35">
      <c r="B75" s="120" t="s">
        <v>195</v>
      </c>
      <c r="C75" s="14" t="s">
        <v>152</v>
      </c>
      <c r="D75" s="14" t="str">
        <f>VLOOKUP(C75,'Data - Do not edit'!$B$11:$C$1048576,2,0)</f>
        <v>Has the organisation internally announced a diversity target (including on-roll and off-roll employees) for the entire organisation (e.g., CXO quote, press release, company-wide email)?</v>
      </c>
      <c r="E75" s="98"/>
      <c r="F75" s="15">
        <v>2</v>
      </c>
    </row>
    <row r="76" spans="2:6" ht="43.5" x14ac:dyDescent="0.35">
      <c r="B76" s="121"/>
      <c r="C76" s="14" t="s">
        <v>153</v>
      </c>
      <c r="D76" s="14" t="str">
        <f>VLOOKUP(C76,'Data - Do not edit'!$B$11:$C$1048576,2,0)</f>
        <v>Has the organisation internally announced a diversity target for all entry level field roles (including on-roll and off-roll employees) (e.g., CXO quote, press release, company-wide email)?</v>
      </c>
      <c r="E76" s="98"/>
      <c r="F76" s="15">
        <v>2</v>
      </c>
    </row>
    <row r="77" spans="2:6" ht="29" x14ac:dyDescent="0.35">
      <c r="B77" s="121"/>
      <c r="C77" s="14" t="s">
        <v>154</v>
      </c>
      <c r="D77" s="14" t="str">
        <f>VLOOKUP(C77,'Data - Do not edit'!$B$11:$C$1048576,2,0)</f>
        <v>What % of your branches/ offices have gender diversity targets assigned to business/ operations managers and heads?</v>
      </c>
      <c r="E77" s="98"/>
      <c r="F77" s="15">
        <v>2</v>
      </c>
    </row>
    <row r="78" spans="2:6" ht="29" x14ac:dyDescent="0.35">
      <c r="B78" s="122"/>
      <c r="C78" s="14" t="s">
        <v>155</v>
      </c>
      <c r="D78" s="14" t="str">
        <f>VLOOKUP(C78,'Data - Do not edit'!$B$11:$C$1048576,2,0)</f>
        <v>Are financial incentives of leadership and branch/ office heads of field employees (including on-roll and off-roll employees) linked to gender diversity KPIs?*</v>
      </c>
      <c r="E78" s="98"/>
      <c r="F78" s="15">
        <v>2</v>
      </c>
    </row>
    <row r="79" spans="2:6" ht="29" x14ac:dyDescent="0.35">
      <c r="B79" s="120" t="s">
        <v>57</v>
      </c>
      <c r="C79" s="14" t="s">
        <v>156</v>
      </c>
      <c r="D79" s="14" t="str">
        <f>VLOOKUP(C79,'Data - Do not edit'!$B$11:$C$1048576,2,0)</f>
        <v>Have you internally documented the qualitative benefits of hiring women for your company, and shared with all business/ operations managers and HR managers?*</v>
      </c>
      <c r="E79" s="98"/>
      <c r="F79" s="15">
        <v>1</v>
      </c>
    </row>
    <row r="80" spans="2:6" ht="29" x14ac:dyDescent="0.35">
      <c r="B80" s="121"/>
      <c r="C80" s="14" t="s">
        <v>157</v>
      </c>
      <c r="D80" s="14" t="str">
        <f>VLOOKUP(C80,'Data - Do not edit'!$B$11:$C$1048576,2,0)</f>
        <v>In the last two years, have you externally published content on your gender equity progress or initiatives for all entry-level roles (via news articles, blogs, etc.)?</v>
      </c>
      <c r="E80" s="98"/>
      <c r="F80" s="15">
        <v>1</v>
      </c>
    </row>
    <row r="81" spans="2:6" ht="29" x14ac:dyDescent="0.35">
      <c r="B81" s="121"/>
      <c r="C81" s="14" t="s">
        <v>158</v>
      </c>
      <c r="D81" s="14" t="str">
        <f>VLOOKUP(C81,'Data - Do not edit'!$B$11:$C$1048576,2,0)</f>
        <v xml:space="preserve">In the last two years, have you published your gender diversity data (including off-roll and on-roll employees) externally (e.g., website, report)? </v>
      </c>
      <c r="E81" s="98"/>
      <c r="F81" s="15">
        <v>1</v>
      </c>
    </row>
    <row r="82" spans="2:6" ht="29" x14ac:dyDescent="0.35">
      <c r="B82" s="122"/>
      <c r="C82" s="14" t="s">
        <v>159</v>
      </c>
      <c r="D82" s="14" t="str">
        <f>VLOOKUP(C82,'Data - Do not edit'!$B$11:$C$1048576,2,0)</f>
        <v>Have you estimated the quantitative benefits of hiring women, and shared the findings internally with business/ operations managers and HR managers?*</v>
      </c>
      <c r="E82" s="98"/>
      <c r="F82" s="15">
        <v>1</v>
      </c>
    </row>
    <row r="84" spans="2:6" x14ac:dyDescent="0.35">
      <c r="B84" s="70" t="s">
        <v>117</v>
      </c>
    </row>
    <row r="85" spans="2:6" x14ac:dyDescent="0.35">
      <c r="B85" s="43" t="s">
        <v>205</v>
      </c>
    </row>
    <row r="86" spans="2:6" x14ac:dyDescent="0.35">
      <c r="B86" s="43" t="s">
        <v>217</v>
      </c>
    </row>
    <row r="87" spans="2:6" x14ac:dyDescent="0.35">
      <c r="B87" s="43" t="s">
        <v>218</v>
      </c>
    </row>
    <row r="88" spans="2:6" x14ac:dyDescent="0.35">
      <c r="B88" s="43" t="s">
        <v>219</v>
      </c>
    </row>
    <row r="89" spans="2:6" x14ac:dyDescent="0.35">
      <c r="B89" s="43" t="s">
        <v>207</v>
      </c>
    </row>
    <row r="90" spans="2:6" x14ac:dyDescent="0.35">
      <c r="B90" s="43" t="s">
        <v>220</v>
      </c>
    </row>
    <row r="91" spans="2:6" x14ac:dyDescent="0.35">
      <c r="B91" s="43" t="s">
        <v>179</v>
      </c>
    </row>
    <row r="92" spans="2:6" x14ac:dyDescent="0.35">
      <c r="B92" s="43" t="s">
        <v>180</v>
      </c>
    </row>
  </sheetData>
  <sheetProtection sheet="1" objects="1" scenarios="1"/>
  <mergeCells count="28">
    <mergeCell ref="B75:B78"/>
    <mergeCell ref="B79:B82"/>
    <mergeCell ref="B33:B34"/>
    <mergeCell ref="B14:D14"/>
    <mergeCell ref="B67:B70"/>
    <mergeCell ref="B43:B46"/>
    <mergeCell ref="B55:B58"/>
    <mergeCell ref="B51:B54"/>
    <mergeCell ref="B63:B66"/>
    <mergeCell ref="B21:D21"/>
    <mergeCell ref="B20:D20"/>
    <mergeCell ref="B15:D15"/>
    <mergeCell ref="C7:D7"/>
    <mergeCell ref="B39:B42"/>
    <mergeCell ref="D27:E27"/>
    <mergeCell ref="D26:E26"/>
    <mergeCell ref="B28:C28"/>
    <mergeCell ref="B16:E16"/>
    <mergeCell ref="B17:D17"/>
    <mergeCell ref="B18:D18"/>
    <mergeCell ref="B19:D19"/>
    <mergeCell ref="B22:D22"/>
    <mergeCell ref="D28:E28"/>
    <mergeCell ref="B11:D11"/>
    <mergeCell ref="B12:D12"/>
    <mergeCell ref="B13:D13"/>
    <mergeCell ref="B26:C26"/>
    <mergeCell ref="B27:C27"/>
  </mergeCells>
  <dataValidations count="1">
    <dataValidation type="list" allowBlank="1" showInputMessage="1" showErrorMessage="1" sqref="E17:E21" xr:uid="{3444C5DA-2FE3-4955-B221-2BFF892F71AF}">
      <formula1>"Yes,No"</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4">
        <x14:dataValidation type="list" allowBlank="1" showInputMessage="1" showErrorMessage="1" xr:uid="{047E4118-C273-47B7-88C0-59E7BFF4EC25}">
          <x14:formula1>
            <xm:f>'Data - Do not edit'!$C$24:$C$25</xm:f>
          </x14:formula1>
          <xm:sqref>E39</xm:sqref>
        </x14:dataValidation>
        <x14:dataValidation type="list" allowBlank="1" showInputMessage="1" showErrorMessage="1" xr:uid="{BB1BEF3C-5D6F-470D-AEBD-65D9316BC7CB}">
          <x14:formula1>
            <xm:f>'Data - Do not edit'!$C$28:$C$29</xm:f>
          </x14:formula1>
          <xm:sqref>E40</xm:sqref>
        </x14:dataValidation>
        <x14:dataValidation type="list" allowBlank="1" showInputMessage="1" showErrorMessage="1" xr:uid="{75177899-946E-436D-9F4E-18510A495A1E}">
          <x14:formula1>
            <xm:f>'Data - Do not edit'!$C$32:$C$33</xm:f>
          </x14:formula1>
          <xm:sqref>E41</xm:sqref>
        </x14:dataValidation>
        <x14:dataValidation type="list" allowBlank="1" showInputMessage="1" showErrorMessage="1" xr:uid="{9DC35E37-B06A-4F6C-85A8-0D9D66BFC9BF}">
          <x14:formula1>
            <xm:f>'Data - Do not edit'!$C$36:$C$37</xm:f>
          </x14:formula1>
          <xm:sqref>E42</xm:sqref>
        </x14:dataValidation>
        <x14:dataValidation type="list" allowBlank="1" showInputMessage="1" showErrorMessage="1" xr:uid="{A5285D63-A840-4E56-9AF6-1A7E77423747}">
          <x14:formula1>
            <xm:f>'Data - Do not edit'!$C$40:$C$41</xm:f>
          </x14:formula1>
          <xm:sqref>E43</xm:sqref>
        </x14:dataValidation>
        <x14:dataValidation type="list" allowBlank="1" showInputMessage="1" showErrorMessage="1" xr:uid="{7ED9B1A2-9B00-4F03-B608-1CBCFAEC8570}">
          <x14:formula1>
            <xm:f>'Data - Do not edit'!$C$44:$C$45</xm:f>
          </x14:formula1>
          <xm:sqref>E44</xm:sqref>
        </x14:dataValidation>
        <x14:dataValidation type="list" allowBlank="1" showInputMessage="1" showErrorMessage="1" xr:uid="{16D02020-FEFC-4014-A9F0-49FC66B6F867}">
          <x14:formula1>
            <xm:f>'Data - Do not edit'!$C$48:$C$49</xm:f>
          </x14:formula1>
          <xm:sqref>E45</xm:sqref>
        </x14:dataValidation>
        <x14:dataValidation type="list" allowBlank="1" showInputMessage="1" showErrorMessage="1" xr:uid="{4D0101D1-2A35-47E7-AB22-BB6E685FD23A}">
          <x14:formula1>
            <xm:f>'Data - Do not edit'!$C$58:$C$59</xm:f>
          </x14:formula1>
          <xm:sqref>E51</xm:sqref>
        </x14:dataValidation>
        <x14:dataValidation type="list" allowBlank="1" showInputMessage="1" showErrorMessage="1" xr:uid="{0F610916-C172-467F-B7ED-162A45624598}">
          <x14:formula1>
            <xm:f>'Data - Do not edit'!$C$62:$C$63</xm:f>
          </x14:formula1>
          <xm:sqref>E52</xm:sqref>
        </x14:dataValidation>
        <x14:dataValidation type="list" allowBlank="1" showInputMessage="1" showErrorMessage="1" xr:uid="{6776C2AA-2AB9-40DB-A3A2-8622EA494AF0}">
          <x14:formula1>
            <xm:f>'Data - Do not edit'!$C$66:$C$67</xm:f>
          </x14:formula1>
          <xm:sqref>E53</xm:sqref>
        </x14:dataValidation>
        <x14:dataValidation type="list" allowBlank="1" showInputMessage="1" showErrorMessage="1" xr:uid="{C01CED04-BB22-4704-B509-44C70CEE58E2}">
          <x14:formula1>
            <xm:f>'Data - Do not edit'!$C$70:$C$71</xm:f>
          </x14:formula1>
          <xm:sqref>E54</xm:sqref>
        </x14:dataValidation>
        <x14:dataValidation type="list" allowBlank="1" showInputMessage="1" showErrorMessage="1" xr:uid="{2341A0F9-D043-44CC-8410-055FA30CBEB4}">
          <x14:formula1>
            <xm:f>'Data - Do not edit'!$C$74:$C$75</xm:f>
          </x14:formula1>
          <xm:sqref>E55</xm:sqref>
        </x14:dataValidation>
        <x14:dataValidation type="list" allowBlank="1" showInputMessage="1" showErrorMessage="1" xr:uid="{707818B0-4E2E-4E20-A2B4-3132C79A70EB}">
          <x14:formula1>
            <xm:f>'Data - Do not edit'!$C$78:$C$79</xm:f>
          </x14:formula1>
          <xm:sqref>E56</xm:sqref>
        </x14:dataValidation>
        <x14:dataValidation type="list" allowBlank="1" showInputMessage="1" showErrorMessage="1" xr:uid="{BF8D28E5-BB3D-4BE7-A33D-9603BD41436F}">
          <x14:formula1>
            <xm:f>'Data - Do not edit'!$C$82:$C$83</xm:f>
          </x14:formula1>
          <xm:sqref>E57</xm:sqref>
        </x14:dataValidation>
        <x14:dataValidation type="list" allowBlank="1" showInputMessage="1" showErrorMessage="1" xr:uid="{9C914D10-B855-4C21-83F1-30EA281BEBB8}">
          <x14:formula1>
            <xm:f>'Data - Do not edit'!$C$86:$C$87</xm:f>
          </x14:formula1>
          <xm:sqref>E58</xm:sqref>
        </x14:dataValidation>
        <x14:dataValidation type="list" allowBlank="1" showInputMessage="1" showErrorMessage="1" xr:uid="{34E24350-830A-468F-9AD7-AE4E04D5596A}">
          <x14:formula1>
            <xm:f>'Data - Do not edit'!$C$92:$C$93</xm:f>
          </x14:formula1>
          <xm:sqref>E63</xm:sqref>
        </x14:dataValidation>
        <x14:dataValidation type="list" allowBlank="1" showInputMessage="1" showErrorMessage="1" xr:uid="{7EB1FB6E-FE90-4941-A1EA-5198F5AFCAEC}">
          <x14:formula1>
            <xm:f>'Data - Do not edit'!$C$96:$C$97</xm:f>
          </x14:formula1>
          <xm:sqref>E64</xm:sqref>
        </x14:dataValidation>
        <x14:dataValidation type="list" allowBlank="1" showInputMessage="1" showErrorMessage="1" xr:uid="{ACCEC427-EC74-4BB6-80CE-9CC864F86461}">
          <x14:formula1>
            <xm:f>'Data - Do not edit'!$C$100:$C$101</xm:f>
          </x14:formula1>
          <xm:sqref>E65</xm:sqref>
        </x14:dataValidation>
        <x14:dataValidation type="list" allowBlank="1" showInputMessage="1" showErrorMessage="1" xr:uid="{A343E9D1-2BAD-4FF0-B95D-B8C76F28507E}">
          <x14:formula1>
            <xm:f>'Data - Do not edit'!$C$108:$C$109</xm:f>
          </x14:formula1>
          <xm:sqref>E67</xm:sqref>
        </x14:dataValidation>
        <x14:dataValidation type="list" allowBlank="1" showInputMessage="1" showErrorMessage="1" xr:uid="{AF044914-7543-4941-A57B-86B30D8F45C3}">
          <x14:formula1>
            <xm:f>'Data - Do not edit'!$C$112:$C$113</xm:f>
          </x14:formula1>
          <xm:sqref>E68</xm:sqref>
        </x14:dataValidation>
        <x14:dataValidation type="list" allowBlank="1" showInputMessage="1" showErrorMessage="1" xr:uid="{C52F065E-29D8-4931-93D8-4620E8831CD0}">
          <x14:formula1>
            <xm:f>'Data - Do not edit'!$C$116:$C$117</xm:f>
          </x14:formula1>
          <xm:sqref>E69</xm:sqref>
        </x14:dataValidation>
        <x14:dataValidation type="list" allowBlank="1" showInputMessage="1" showErrorMessage="1" xr:uid="{6D86B876-ABC1-4290-B360-4E3E9BA6FEAE}">
          <x14:formula1>
            <xm:f>'Data - Do not edit'!$C$120:$C$121</xm:f>
          </x14:formula1>
          <xm:sqref>E70</xm:sqref>
        </x14:dataValidation>
        <x14:dataValidation type="list" allowBlank="1" showInputMessage="1" showErrorMessage="1" xr:uid="{F3658B9B-4C6F-460E-AE9E-8398E31FED3E}">
          <x14:formula1>
            <xm:f>'Data - Do not edit'!$C$12:$C$14</xm:f>
          </x14:formula1>
          <xm:sqref>E33</xm:sqref>
        </x14:dataValidation>
        <x14:dataValidation type="list" allowBlank="1" showInputMessage="1" showErrorMessage="1" xr:uid="{75616562-9E89-49B0-BEB5-9618543D1BBD}">
          <x14:formula1>
            <xm:f>'Data - Do not edit'!$C$17:$C$19</xm:f>
          </x14:formula1>
          <xm:sqref>E34</xm:sqref>
        </x14:dataValidation>
        <x14:dataValidation type="list" allowBlank="1" showInputMessage="1" showErrorMessage="1" xr:uid="{2866EA18-3B21-46F2-8FDE-9F5875A43E09}">
          <x14:formula1>
            <xm:f>'Data - Do not edit'!$C$52:$C$53</xm:f>
          </x14:formula1>
          <xm:sqref>E46</xm:sqref>
        </x14:dataValidation>
        <x14:dataValidation type="list" allowBlank="1" showInputMessage="1" showErrorMessage="1" xr:uid="{D92490A9-CFEB-4CEB-8381-CD6F99DAB0BF}">
          <x14:formula1>
            <xm:f>'Data - Do not edit'!$C$104:$C$105</xm:f>
          </x14:formula1>
          <xm:sqref>E66</xm:sqref>
        </x14:dataValidation>
        <x14:dataValidation type="list" allowBlank="1" showInputMessage="1" showErrorMessage="1" xr:uid="{8EF94720-B28B-44BC-A417-DAA1DB52CC9A}">
          <x14:formula1>
            <xm:f>'Data - Do not edit'!$C$126:$C$127</xm:f>
          </x14:formula1>
          <xm:sqref>E75</xm:sqref>
        </x14:dataValidation>
        <x14:dataValidation type="list" allowBlank="1" showInputMessage="1" showErrorMessage="1" xr:uid="{E8EA8540-95C7-4DC2-A0D4-A57928381F2C}">
          <x14:formula1>
            <xm:f>'Data - Do not edit'!$C$130:$C$131</xm:f>
          </x14:formula1>
          <xm:sqref>E76</xm:sqref>
        </x14:dataValidation>
        <x14:dataValidation type="list" allowBlank="1" showInputMessage="1" showErrorMessage="1" xr:uid="{7BD34967-D43F-4AD3-AA15-04B716A9C91F}">
          <x14:formula1>
            <xm:f>'Data - Do not edit'!$C$134:$C$135</xm:f>
          </x14:formula1>
          <xm:sqref>E77</xm:sqref>
        </x14:dataValidation>
        <x14:dataValidation type="list" allowBlank="1" showInputMessage="1" showErrorMessage="1" xr:uid="{F57025E8-EF5C-4DFF-A239-F1073B716131}">
          <x14:formula1>
            <xm:f>'Data - Do not edit'!$C$138:$C$139</xm:f>
          </x14:formula1>
          <xm:sqref>E78</xm:sqref>
        </x14:dataValidation>
        <x14:dataValidation type="list" allowBlank="1" showInputMessage="1" showErrorMessage="1" xr:uid="{B6820BA9-871F-4966-95F8-3B9649846156}">
          <x14:formula1>
            <xm:f>'Data - Do not edit'!$C$142:$C$143</xm:f>
          </x14:formula1>
          <xm:sqref>E79</xm:sqref>
        </x14:dataValidation>
        <x14:dataValidation type="list" allowBlank="1" showInputMessage="1" showErrorMessage="1" xr:uid="{13DD2AB3-5AC5-42F0-B48B-09DB558FDF4A}">
          <x14:formula1>
            <xm:f>'Data - Do not edit'!$C$146:$C$147</xm:f>
          </x14:formula1>
          <xm:sqref>E80</xm:sqref>
        </x14:dataValidation>
        <x14:dataValidation type="list" allowBlank="1" showInputMessage="1" showErrorMessage="1" xr:uid="{84637480-1007-4B9C-97E8-B3717DD44871}">
          <x14:formula1>
            <xm:f>'Data - Do not edit'!$C$150:$C$151</xm:f>
          </x14:formula1>
          <xm:sqref>E81</xm:sqref>
        </x14:dataValidation>
        <x14:dataValidation type="list" allowBlank="1" showInputMessage="1" showErrorMessage="1" xr:uid="{BA9492A6-1902-4920-A8D4-9EF152ACB049}">
          <x14:formula1>
            <xm:f>'Data - Do not edit'!$C$154:$C$155</xm:f>
          </x14:formula1>
          <xm:sqref>E82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9B3D-D169-4F2B-90FD-4FD0F868A5F2}">
  <sheetPr codeName="Sheet7"/>
  <dimension ref="B1:J58"/>
  <sheetViews>
    <sheetView workbookViewId="0">
      <pane ySplit="3" topLeftCell="A4" activePane="bottomLeft" state="frozen"/>
      <selection pane="bottomLeft"/>
    </sheetView>
  </sheetViews>
  <sheetFormatPr defaultColWidth="8.81640625" defaultRowHeight="14.5" x14ac:dyDescent="0.35"/>
  <cols>
    <col min="1" max="1" width="1.81640625" style="50" customWidth="1"/>
    <col min="2" max="2" width="19.08984375" style="50" customWidth="1"/>
    <col min="3" max="3" width="39.453125" style="50" customWidth="1"/>
    <col min="4" max="4" width="8.81640625" style="50"/>
    <col min="5" max="5" width="36.36328125" style="50" bestFit="1" customWidth="1"/>
    <col min="6" max="6" width="8.81640625" style="50"/>
    <col min="7" max="7" width="9.54296875" style="50" bestFit="1" customWidth="1"/>
    <col min="8" max="8" width="14.54296875" style="50" bestFit="1" customWidth="1"/>
    <col min="9" max="9" width="16.08984375" style="50" bestFit="1" customWidth="1"/>
    <col min="10" max="10" width="17.81640625" style="50" bestFit="1" customWidth="1"/>
    <col min="11" max="16384" width="8.81640625" style="50"/>
  </cols>
  <sheetData>
    <row r="1" spans="2:5" s="1" customFormat="1" x14ac:dyDescent="0.35"/>
    <row r="2" spans="2:5" s="1" customFormat="1" x14ac:dyDescent="0.35">
      <c r="B2" s="2" t="s">
        <v>19</v>
      </c>
    </row>
    <row r="3" spans="2:5" s="1" customFormat="1" x14ac:dyDescent="0.35"/>
    <row r="5" spans="2:5" x14ac:dyDescent="0.35">
      <c r="B5" s="50" t="s">
        <v>21</v>
      </c>
    </row>
    <row r="7" spans="2:5" x14ac:dyDescent="0.35">
      <c r="B7" s="50" t="s">
        <v>20</v>
      </c>
    </row>
    <row r="8" spans="2:5" x14ac:dyDescent="0.35">
      <c r="E8" s="73"/>
    </row>
    <row r="9" spans="2:5" x14ac:dyDescent="0.35">
      <c r="B9" s="137" t="s">
        <v>35</v>
      </c>
      <c r="C9" s="44" t="s">
        <v>112</v>
      </c>
      <c r="D9" s="75"/>
      <c r="E9" s="57"/>
    </row>
    <row r="10" spans="2:5" x14ac:dyDescent="0.35">
      <c r="B10" s="137"/>
      <c r="C10" s="36" t="s">
        <v>116</v>
      </c>
      <c r="E10" s="57"/>
    </row>
    <row r="11" spans="2:5" x14ac:dyDescent="0.35">
      <c r="B11" s="137"/>
      <c r="C11" s="35" t="s">
        <v>101</v>
      </c>
      <c r="E11" s="73"/>
    </row>
    <row r="12" spans="2:5" x14ac:dyDescent="0.35">
      <c r="E12" s="73"/>
    </row>
    <row r="13" spans="2:5" x14ac:dyDescent="0.35">
      <c r="B13" s="34" t="s">
        <v>113</v>
      </c>
      <c r="C13"/>
    </row>
    <row r="14" spans="2:5" x14ac:dyDescent="0.35">
      <c r="B14" s="138" t="s">
        <v>110</v>
      </c>
      <c r="C14" s="138"/>
      <c r="D14" s="36">
        <v>2</v>
      </c>
      <c r="E14" s="57"/>
    </row>
    <row r="15" spans="2:5" x14ac:dyDescent="0.35">
      <c r="B15" s="138" t="s">
        <v>111</v>
      </c>
      <c r="C15" s="138"/>
      <c r="D15" s="36">
        <v>1</v>
      </c>
      <c r="E15" s="57"/>
    </row>
    <row r="16" spans="2:5" x14ac:dyDescent="0.35">
      <c r="B16" s="74"/>
      <c r="C16" s="74"/>
    </row>
    <row r="17" spans="2:10" x14ac:dyDescent="0.35">
      <c r="B17" s="55" t="s">
        <v>95</v>
      </c>
    </row>
    <row r="18" spans="2:10" x14ac:dyDescent="0.35">
      <c r="B18" s="8" t="s">
        <v>16</v>
      </c>
      <c r="C18" s="8" t="s">
        <v>14</v>
      </c>
      <c r="D18" s="8" t="s">
        <v>0</v>
      </c>
      <c r="E18" s="8" t="s">
        <v>1</v>
      </c>
      <c r="F18" s="8" t="s">
        <v>2</v>
      </c>
      <c r="G18" s="8" t="s">
        <v>36</v>
      </c>
      <c r="H18" s="79" t="s">
        <v>32</v>
      </c>
      <c r="I18" s="8" t="s">
        <v>74</v>
      </c>
      <c r="J18" s="8" t="s">
        <v>53</v>
      </c>
    </row>
    <row r="19" spans="2:10" x14ac:dyDescent="0.35">
      <c r="B19" s="105" t="s">
        <v>17</v>
      </c>
      <c r="C19" s="4" t="s">
        <v>86</v>
      </c>
      <c r="D19" s="28" t="s">
        <v>37</v>
      </c>
      <c r="E19" s="45">
        <f>Questionnaire!E33</f>
        <v>0</v>
      </c>
      <c r="F19" s="39" t="str">
        <f>IF(E19='Data - Do not edit'!C12,0,IF(E19='Data - Do not edit'!C13,1,IF(E19='Data - Do not edit'!C14,2,"")))</f>
        <v/>
      </c>
      <c r="G19" s="37">
        <f>Questionnaire!F33</f>
        <v>3</v>
      </c>
      <c r="H19" s="40">
        <f>IF(E19="Not applicable","",G19*$D$14)</f>
        <v>6</v>
      </c>
      <c r="I19" s="35">
        <f>IFERROR(F19*G19,0)</f>
        <v>0</v>
      </c>
      <c r="J19" s="41">
        <f>IFERROR(I19,0)</f>
        <v>0</v>
      </c>
    </row>
    <row r="20" spans="2:10" x14ac:dyDescent="0.35">
      <c r="B20" s="105"/>
      <c r="C20" s="4" t="s">
        <v>86</v>
      </c>
      <c r="D20" s="28" t="s">
        <v>146</v>
      </c>
      <c r="E20" s="45">
        <f>Questionnaire!E34</f>
        <v>0</v>
      </c>
      <c r="F20" s="39" t="str">
        <f>IF(E20='Data - Do not edit'!C17,0,IF(E20='Data - Do not edit'!C18,1,IF(E20='Data - Do not edit'!C19,2,"")))</f>
        <v/>
      </c>
      <c r="G20" s="37">
        <f>Questionnaire!F34</f>
        <v>3</v>
      </c>
      <c r="H20" s="40">
        <f>IF(E20="Not applicable","",G20*$D$14)</f>
        <v>6</v>
      </c>
      <c r="I20" s="35">
        <f>IFERROR(F20*G20,0)</f>
        <v>0</v>
      </c>
      <c r="J20" s="41">
        <f>IFERROR(I20,0)</f>
        <v>0</v>
      </c>
    </row>
    <row r="21" spans="2:10" x14ac:dyDescent="0.35">
      <c r="B21" s="105"/>
      <c r="C21" s="139" t="s">
        <v>100</v>
      </c>
      <c r="D21" s="140"/>
      <c r="E21" s="140"/>
      <c r="F21" s="140"/>
      <c r="G21" s="141"/>
      <c r="H21" s="29">
        <f>SUM(H19:H20)</f>
        <v>12</v>
      </c>
      <c r="I21" s="12"/>
      <c r="J21" s="30">
        <f>IFERROR(SUM(J19:J20),"0")</f>
        <v>0</v>
      </c>
    </row>
    <row r="22" spans="2:10" x14ac:dyDescent="0.35">
      <c r="B22" s="105" t="s">
        <v>143</v>
      </c>
      <c r="C22" s="4" t="s">
        <v>148</v>
      </c>
      <c r="D22" s="28" t="s">
        <v>38</v>
      </c>
      <c r="E22" s="45">
        <f>Questionnaire!E39</f>
        <v>0</v>
      </c>
      <c r="F22" s="39" t="str">
        <f>IF(E22='Data - Do not edit'!C24,1,IF(E22='Data - Do not edit'!C25,0,""))</f>
        <v/>
      </c>
      <c r="G22" s="37">
        <f>Questionnaire!F39</f>
        <v>1</v>
      </c>
      <c r="H22" s="40">
        <f t="shared" ref="H22:H29" si="0">IF(E22="Not applicable","",G22*$D$15)</f>
        <v>1</v>
      </c>
      <c r="I22" s="35">
        <f t="shared" ref="I22:I47" si="1">IFERROR(F22*G22,0)</f>
        <v>0</v>
      </c>
      <c r="J22" s="41">
        <f>IFERROR(I22,0)</f>
        <v>0</v>
      </c>
    </row>
    <row r="23" spans="2:10" x14ac:dyDescent="0.35">
      <c r="B23" s="105"/>
      <c r="C23" s="4" t="s">
        <v>148</v>
      </c>
      <c r="D23" s="28" t="s">
        <v>39</v>
      </c>
      <c r="E23" s="45">
        <f>Questionnaire!E40</f>
        <v>0</v>
      </c>
      <c r="F23" s="39" t="str">
        <f>IF(E23='Data - Do not edit'!C28,1,IF(E23='Data - Do not edit'!C29,0,""))</f>
        <v/>
      </c>
      <c r="G23" s="37">
        <f>Questionnaire!F40</f>
        <v>1</v>
      </c>
      <c r="H23" s="40">
        <f t="shared" si="0"/>
        <v>1</v>
      </c>
      <c r="I23" s="35">
        <f t="shared" si="1"/>
        <v>0</v>
      </c>
      <c r="J23" s="41">
        <f t="shared" ref="J23:J29" si="2">IFERROR(I23,0)</f>
        <v>0</v>
      </c>
    </row>
    <row r="24" spans="2:10" x14ac:dyDescent="0.35">
      <c r="B24" s="105"/>
      <c r="C24" s="4" t="s">
        <v>148</v>
      </c>
      <c r="D24" s="28" t="s">
        <v>40</v>
      </c>
      <c r="E24" s="45">
        <f>Questionnaire!E41</f>
        <v>0</v>
      </c>
      <c r="F24" s="39" t="str">
        <f>IF(E24='Data - Do not edit'!C32,1,IF(E24='Data - Do not edit'!C33,0,""))</f>
        <v/>
      </c>
      <c r="G24" s="37">
        <f>Questionnaire!F41</f>
        <v>1</v>
      </c>
      <c r="H24" s="40">
        <f t="shared" si="0"/>
        <v>1</v>
      </c>
      <c r="I24" s="35">
        <f t="shared" si="1"/>
        <v>0</v>
      </c>
      <c r="J24" s="41">
        <f t="shared" si="2"/>
        <v>0</v>
      </c>
    </row>
    <row r="25" spans="2:10" x14ac:dyDescent="0.35">
      <c r="B25" s="105"/>
      <c r="C25" s="4" t="s">
        <v>148</v>
      </c>
      <c r="D25" s="28" t="s">
        <v>41</v>
      </c>
      <c r="E25" s="45">
        <f>Questionnaire!E42</f>
        <v>0</v>
      </c>
      <c r="F25" s="39" t="str">
        <f>IF(E25='Data - Do not edit'!C36,1,IF(E25='Data - Do not edit'!C37,0,""))</f>
        <v/>
      </c>
      <c r="G25" s="37">
        <f>Questionnaire!F42</f>
        <v>1</v>
      </c>
      <c r="H25" s="40">
        <f t="shared" si="0"/>
        <v>1</v>
      </c>
      <c r="I25" s="35">
        <f t="shared" si="1"/>
        <v>0</v>
      </c>
      <c r="J25" s="41">
        <f t="shared" si="2"/>
        <v>0</v>
      </c>
    </row>
    <row r="26" spans="2:10" x14ac:dyDescent="0.35">
      <c r="B26" s="105"/>
      <c r="C26" s="4" t="s">
        <v>149</v>
      </c>
      <c r="D26" s="28" t="s">
        <v>42</v>
      </c>
      <c r="E26" s="45">
        <f>Questionnaire!E43</f>
        <v>0</v>
      </c>
      <c r="F26" s="39" t="str">
        <f>IF(E26='Data - Do not edit'!C40,1,IF(E26='Data - Do not edit'!C41,0,""))</f>
        <v/>
      </c>
      <c r="G26" s="37">
        <f>Questionnaire!F43</f>
        <v>1</v>
      </c>
      <c r="H26" s="40">
        <f t="shared" si="0"/>
        <v>1</v>
      </c>
      <c r="I26" s="35">
        <f t="shared" si="1"/>
        <v>0</v>
      </c>
      <c r="J26" s="41">
        <f t="shared" si="2"/>
        <v>0</v>
      </c>
    </row>
    <row r="27" spans="2:10" x14ac:dyDescent="0.35">
      <c r="B27" s="105"/>
      <c r="C27" s="4" t="s">
        <v>149</v>
      </c>
      <c r="D27" s="28" t="s">
        <v>43</v>
      </c>
      <c r="E27" s="45">
        <f>Questionnaire!E44</f>
        <v>0</v>
      </c>
      <c r="F27" s="39" t="str">
        <f>IF(E27='Data - Do not edit'!C44,1,IF(E27='Data - Do not edit'!C45,0,""))</f>
        <v/>
      </c>
      <c r="G27" s="37">
        <f>Questionnaire!F44</f>
        <v>1</v>
      </c>
      <c r="H27" s="40">
        <f t="shared" si="0"/>
        <v>1</v>
      </c>
      <c r="I27" s="35">
        <f t="shared" si="1"/>
        <v>0</v>
      </c>
      <c r="J27" s="41">
        <f t="shared" si="2"/>
        <v>0</v>
      </c>
    </row>
    <row r="28" spans="2:10" x14ac:dyDescent="0.35">
      <c r="B28" s="105"/>
      <c r="C28" s="4" t="s">
        <v>149</v>
      </c>
      <c r="D28" s="28" t="s">
        <v>44</v>
      </c>
      <c r="E28" s="45">
        <f>Questionnaire!E45</f>
        <v>0</v>
      </c>
      <c r="F28" s="39" t="str">
        <f>IF(E28='Data - Do not edit'!C48,1,IF(E28='Data - Do not edit'!C49,0,""))</f>
        <v/>
      </c>
      <c r="G28" s="37">
        <f>Questionnaire!F45</f>
        <v>1</v>
      </c>
      <c r="H28" s="40">
        <f t="shared" si="0"/>
        <v>1</v>
      </c>
      <c r="I28" s="35">
        <f t="shared" si="1"/>
        <v>0</v>
      </c>
      <c r="J28" s="41">
        <f t="shared" si="2"/>
        <v>0</v>
      </c>
    </row>
    <row r="29" spans="2:10" x14ac:dyDescent="0.35">
      <c r="B29" s="105"/>
      <c r="C29" s="4" t="s">
        <v>149</v>
      </c>
      <c r="D29" s="28" t="s">
        <v>62</v>
      </c>
      <c r="E29" s="45">
        <f>Questionnaire!E46</f>
        <v>0</v>
      </c>
      <c r="F29" s="39" t="str">
        <f>IF(E29='Data - Do not edit'!C52,1,IF(E29='Data - Do not edit'!C53,0,""))</f>
        <v/>
      </c>
      <c r="G29" s="37">
        <f>Questionnaire!F46</f>
        <v>1</v>
      </c>
      <c r="H29" s="40">
        <f t="shared" si="0"/>
        <v>1</v>
      </c>
      <c r="I29" s="35">
        <f t="shared" si="1"/>
        <v>0</v>
      </c>
      <c r="J29" s="41">
        <f t="shared" si="2"/>
        <v>0</v>
      </c>
    </row>
    <row r="30" spans="2:10" x14ac:dyDescent="0.35">
      <c r="B30" s="105"/>
      <c r="C30" s="139" t="s">
        <v>100</v>
      </c>
      <c r="D30" s="140"/>
      <c r="E30" s="140"/>
      <c r="F30" s="140"/>
      <c r="G30" s="141"/>
      <c r="H30" s="29">
        <f>SUM(H22:H29)</f>
        <v>8</v>
      </c>
      <c r="I30" s="12"/>
      <c r="J30" s="33">
        <f>IFERROR(SUM(J22:J29),"0")</f>
        <v>0</v>
      </c>
    </row>
    <row r="31" spans="2:10" x14ac:dyDescent="0.35">
      <c r="B31" s="105" t="s">
        <v>144</v>
      </c>
      <c r="C31" s="4" t="s">
        <v>191</v>
      </c>
      <c r="D31" s="28" t="s">
        <v>45</v>
      </c>
      <c r="E31" s="45">
        <f>Questionnaire!E51</f>
        <v>0</v>
      </c>
      <c r="F31" s="39" t="str">
        <f>IF(E31='Data - Do not edit'!C58,1,IF(E31='Data - Do not edit'!C59,0,""))</f>
        <v/>
      </c>
      <c r="G31" s="38">
        <f>Questionnaire!F51</f>
        <v>1</v>
      </c>
      <c r="H31" s="40">
        <f t="shared" ref="H31:H38" si="3">IF(E31="Not applicable","",G31*$D$15)</f>
        <v>1</v>
      </c>
      <c r="I31" s="35">
        <f t="shared" si="1"/>
        <v>0</v>
      </c>
      <c r="J31" s="41">
        <f t="shared" ref="J31:J47" si="4">IFERROR(I31,0)</f>
        <v>0</v>
      </c>
    </row>
    <row r="32" spans="2:10" x14ac:dyDescent="0.35">
      <c r="B32" s="105"/>
      <c r="C32" s="4" t="s">
        <v>191</v>
      </c>
      <c r="D32" s="28" t="s">
        <v>46</v>
      </c>
      <c r="E32" s="45">
        <f>Questionnaire!E52</f>
        <v>0</v>
      </c>
      <c r="F32" s="39" t="str">
        <f>IF(E32='Data - Do not edit'!C62,1,IF(E32='Data - Do not edit'!C63,0,""))</f>
        <v/>
      </c>
      <c r="G32" s="38">
        <f>Questionnaire!F52</f>
        <v>1</v>
      </c>
      <c r="H32" s="40">
        <f t="shared" si="3"/>
        <v>1</v>
      </c>
      <c r="I32" s="35">
        <f t="shared" si="1"/>
        <v>0</v>
      </c>
      <c r="J32" s="41">
        <f t="shared" si="4"/>
        <v>0</v>
      </c>
    </row>
    <row r="33" spans="2:10" x14ac:dyDescent="0.35">
      <c r="B33" s="105"/>
      <c r="C33" s="4" t="s">
        <v>191</v>
      </c>
      <c r="D33" s="28" t="s">
        <v>47</v>
      </c>
      <c r="E33" s="45">
        <f>Questionnaire!E53</f>
        <v>0</v>
      </c>
      <c r="F33" s="39" t="str">
        <f>IF(E33='Data - Do not edit'!C66,1,IF(E33='Data - Do not edit'!C67,0,""))</f>
        <v/>
      </c>
      <c r="G33" s="38">
        <f>Questionnaire!F53</f>
        <v>1</v>
      </c>
      <c r="H33" s="40">
        <f t="shared" si="3"/>
        <v>1</v>
      </c>
      <c r="I33" s="35">
        <f t="shared" si="1"/>
        <v>0</v>
      </c>
      <c r="J33" s="41">
        <f t="shared" si="4"/>
        <v>0</v>
      </c>
    </row>
    <row r="34" spans="2:10" x14ac:dyDescent="0.35">
      <c r="B34" s="105"/>
      <c r="C34" s="4" t="s">
        <v>191</v>
      </c>
      <c r="D34" s="28" t="s">
        <v>48</v>
      </c>
      <c r="E34" s="45">
        <f>Questionnaire!E54</f>
        <v>0</v>
      </c>
      <c r="F34" s="39" t="str">
        <f>IF(E34='Data - Do not edit'!C70,1,IF(E34='Data - Do not edit'!C71,0,""))</f>
        <v/>
      </c>
      <c r="G34" s="38">
        <f>Questionnaire!F54</f>
        <v>1</v>
      </c>
      <c r="H34" s="40">
        <f t="shared" si="3"/>
        <v>1</v>
      </c>
      <c r="I34" s="35">
        <f t="shared" si="1"/>
        <v>0</v>
      </c>
      <c r="J34" s="41">
        <f t="shared" si="4"/>
        <v>0</v>
      </c>
    </row>
    <row r="35" spans="2:10" x14ac:dyDescent="0.35">
      <c r="B35" s="105"/>
      <c r="C35" s="4" t="s">
        <v>192</v>
      </c>
      <c r="D35" s="28" t="s">
        <v>49</v>
      </c>
      <c r="E35" s="45">
        <f>Questionnaire!E55</f>
        <v>0</v>
      </c>
      <c r="F35" s="39" t="str">
        <f>IF(E35='Data - Do not edit'!C74,1,IF(E35='Data - Do not edit'!C75,0,""))</f>
        <v/>
      </c>
      <c r="G35" s="38">
        <f>Questionnaire!F55</f>
        <v>1</v>
      </c>
      <c r="H35" s="40">
        <f t="shared" si="3"/>
        <v>1</v>
      </c>
      <c r="I35" s="35">
        <f t="shared" si="1"/>
        <v>0</v>
      </c>
      <c r="J35" s="41">
        <f t="shared" si="4"/>
        <v>0</v>
      </c>
    </row>
    <row r="36" spans="2:10" x14ac:dyDescent="0.35">
      <c r="B36" s="105"/>
      <c r="C36" s="4" t="s">
        <v>192</v>
      </c>
      <c r="D36" s="28" t="s">
        <v>50</v>
      </c>
      <c r="E36" s="45">
        <f>Questionnaire!E56</f>
        <v>0</v>
      </c>
      <c r="F36" s="39" t="str">
        <f>IF(E36='Data - Do not edit'!C78,1,IF(E36='Data - Do not edit'!C79,0,""))</f>
        <v/>
      </c>
      <c r="G36" s="38">
        <f>Questionnaire!F56</f>
        <v>1</v>
      </c>
      <c r="H36" s="40">
        <f t="shared" si="3"/>
        <v>1</v>
      </c>
      <c r="I36" s="35">
        <f t="shared" si="1"/>
        <v>0</v>
      </c>
      <c r="J36" s="41">
        <f t="shared" si="4"/>
        <v>0</v>
      </c>
    </row>
    <row r="37" spans="2:10" x14ac:dyDescent="0.35">
      <c r="B37" s="105"/>
      <c r="C37" s="4" t="s">
        <v>192</v>
      </c>
      <c r="D37" s="28" t="s">
        <v>51</v>
      </c>
      <c r="E37" s="45">
        <f>Questionnaire!E57</f>
        <v>0</v>
      </c>
      <c r="F37" s="39" t="str">
        <f>IF(E37='Data - Do not edit'!C82,1,IF(E37='Data - Do not edit'!C83,0,""))</f>
        <v/>
      </c>
      <c r="G37" s="38">
        <f>Questionnaire!F57</f>
        <v>1</v>
      </c>
      <c r="H37" s="40">
        <f t="shared" si="3"/>
        <v>1</v>
      </c>
      <c r="I37" s="35">
        <f t="shared" si="1"/>
        <v>0</v>
      </c>
      <c r="J37" s="41">
        <f t="shared" si="4"/>
        <v>0</v>
      </c>
    </row>
    <row r="38" spans="2:10" x14ac:dyDescent="0.35">
      <c r="B38" s="105"/>
      <c r="C38" s="4" t="s">
        <v>192</v>
      </c>
      <c r="D38" s="28" t="s">
        <v>52</v>
      </c>
      <c r="E38" s="45">
        <f>Questionnaire!E58</f>
        <v>0</v>
      </c>
      <c r="F38" s="39" t="str">
        <f>IF(E38='Data - Do not edit'!C86,1,IF(E38='Data - Do not edit'!C87,0,""))</f>
        <v/>
      </c>
      <c r="G38" s="38">
        <f>Questionnaire!F58</f>
        <v>1</v>
      </c>
      <c r="H38" s="40">
        <f t="shared" si="3"/>
        <v>1</v>
      </c>
      <c r="I38" s="35">
        <f t="shared" si="1"/>
        <v>0</v>
      </c>
      <c r="J38" s="41">
        <f t="shared" si="4"/>
        <v>0</v>
      </c>
    </row>
    <row r="39" spans="2:10" x14ac:dyDescent="0.35">
      <c r="B39" s="105"/>
      <c r="C39" s="139" t="s">
        <v>100</v>
      </c>
      <c r="D39" s="140"/>
      <c r="E39" s="140"/>
      <c r="F39" s="140"/>
      <c r="G39" s="141"/>
      <c r="H39" s="31">
        <f>SUM(H31:H38)</f>
        <v>8</v>
      </c>
      <c r="I39" s="12"/>
      <c r="J39" s="33">
        <f>IFERROR(SUM(J31:J38),"0")</f>
        <v>0</v>
      </c>
    </row>
    <row r="40" spans="2:10" x14ac:dyDescent="0.35">
      <c r="B40" s="142" t="s">
        <v>123</v>
      </c>
      <c r="C40" s="5" t="s">
        <v>193</v>
      </c>
      <c r="D40" s="28" t="s">
        <v>58</v>
      </c>
      <c r="E40" s="45">
        <f>Questionnaire!E63</f>
        <v>0</v>
      </c>
      <c r="F40" s="39" t="str">
        <f>IF(E40='Data - Do not edit'!C92,1,IF(E40='Data - Do not edit'!C93,0,""))</f>
        <v/>
      </c>
      <c r="G40" s="38">
        <f>Questionnaire!F63</f>
        <v>1</v>
      </c>
      <c r="H40" s="40">
        <f t="shared" ref="H40:H47" si="5">IF(E40="Not applicable","",G40*$D$15)</f>
        <v>1</v>
      </c>
      <c r="I40" s="35">
        <f t="shared" si="1"/>
        <v>0</v>
      </c>
      <c r="J40" s="41">
        <f t="shared" si="4"/>
        <v>0</v>
      </c>
    </row>
    <row r="41" spans="2:10" x14ac:dyDescent="0.35">
      <c r="B41" s="143"/>
      <c r="C41" s="5" t="s">
        <v>193</v>
      </c>
      <c r="D41" s="28" t="s">
        <v>59</v>
      </c>
      <c r="E41" s="45">
        <f>Questionnaire!E64</f>
        <v>0</v>
      </c>
      <c r="F41" s="39" t="str">
        <f>IF(E41='Data - Do not edit'!C96,1,IF(E41='Data - Do not edit'!C97,0,""))</f>
        <v/>
      </c>
      <c r="G41" s="38">
        <f>Questionnaire!F64</f>
        <v>1</v>
      </c>
      <c r="H41" s="40">
        <f t="shared" si="5"/>
        <v>1</v>
      </c>
      <c r="I41" s="35">
        <f t="shared" si="1"/>
        <v>0</v>
      </c>
      <c r="J41" s="41">
        <f t="shared" si="4"/>
        <v>0</v>
      </c>
    </row>
    <row r="42" spans="2:10" x14ac:dyDescent="0.35">
      <c r="B42" s="143"/>
      <c r="C42" s="5" t="s">
        <v>193</v>
      </c>
      <c r="D42" s="28" t="s">
        <v>63</v>
      </c>
      <c r="E42" s="45">
        <f>Questionnaire!E65</f>
        <v>0</v>
      </c>
      <c r="F42" s="39" t="str">
        <f>IF(E42='Data - Do not edit'!C100,1,IF(E42='Data - Do not edit'!C101,0,""))</f>
        <v/>
      </c>
      <c r="G42" s="38">
        <f>Questionnaire!F65</f>
        <v>1</v>
      </c>
      <c r="H42" s="40">
        <f t="shared" si="5"/>
        <v>1</v>
      </c>
      <c r="I42" s="35">
        <f t="shared" si="1"/>
        <v>0</v>
      </c>
      <c r="J42" s="41">
        <f t="shared" si="4"/>
        <v>0</v>
      </c>
    </row>
    <row r="43" spans="2:10" x14ac:dyDescent="0.35">
      <c r="B43" s="143"/>
      <c r="C43" s="5" t="s">
        <v>193</v>
      </c>
      <c r="D43" s="28" t="s">
        <v>64</v>
      </c>
      <c r="E43" s="45">
        <f>Questionnaire!E66</f>
        <v>0</v>
      </c>
      <c r="F43" s="39" t="str">
        <f>IF(E43='Data - Do not edit'!C104,1,IF(E43='Data - Do not edit'!C105,0,""))</f>
        <v/>
      </c>
      <c r="G43" s="38">
        <f>Questionnaire!F66</f>
        <v>1</v>
      </c>
      <c r="H43" s="40">
        <f t="shared" si="5"/>
        <v>1</v>
      </c>
      <c r="I43" s="35">
        <f t="shared" si="1"/>
        <v>0</v>
      </c>
      <c r="J43" s="41">
        <f t="shared" si="4"/>
        <v>0</v>
      </c>
    </row>
    <row r="44" spans="2:10" x14ac:dyDescent="0.35">
      <c r="B44" s="143"/>
      <c r="C44" s="5" t="s">
        <v>194</v>
      </c>
      <c r="D44" s="28" t="s">
        <v>60</v>
      </c>
      <c r="E44" s="45">
        <f>Questionnaire!E67</f>
        <v>0</v>
      </c>
      <c r="F44" s="39" t="str">
        <f>IF(E44='Data - Do not edit'!C108,1,IF(E44='Data - Do not edit'!C109,0,""))</f>
        <v/>
      </c>
      <c r="G44" s="38">
        <f>Questionnaire!F67</f>
        <v>1</v>
      </c>
      <c r="H44" s="40">
        <f t="shared" si="5"/>
        <v>1</v>
      </c>
      <c r="I44" s="35">
        <f t="shared" si="1"/>
        <v>0</v>
      </c>
      <c r="J44" s="41">
        <f t="shared" si="4"/>
        <v>0</v>
      </c>
    </row>
    <row r="45" spans="2:10" x14ac:dyDescent="0.35">
      <c r="B45" s="143"/>
      <c r="C45" s="5" t="s">
        <v>194</v>
      </c>
      <c r="D45" s="28" t="s">
        <v>61</v>
      </c>
      <c r="E45" s="45">
        <f>Questionnaire!E68</f>
        <v>0</v>
      </c>
      <c r="F45" s="39" t="str">
        <f>IF(E45='Data - Do not edit'!C112,1,IF(E45='Data - Do not edit'!C113,0,""))</f>
        <v/>
      </c>
      <c r="G45" s="38">
        <f>Questionnaire!F68</f>
        <v>1</v>
      </c>
      <c r="H45" s="40">
        <f t="shared" si="5"/>
        <v>1</v>
      </c>
      <c r="I45" s="35">
        <f t="shared" si="1"/>
        <v>0</v>
      </c>
      <c r="J45" s="41">
        <f t="shared" si="4"/>
        <v>0</v>
      </c>
    </row>
    <row r="46" spans="2:10" x14ac:dyDescent="0.35">
      <c r="B46" s="143"/>
      <c r="C46" s="5" t="s">
        <v>194</v>
      </c>
      <c r="D46" s="28" t="s">
        <v>65</v>
      </c>
      <c r="E46" s="45">
        <f>Questionnaire!E69</f>
        <v>0</v>
      </c>
      <c r="F46" s="39" t="str">
        <f>IF(E46='Data - Do not edit'!C116,1,IF(E46='Data - Do not edit'!C117,0,""))</f>
        <v/>
      </c>
      <c r="G46" s="38">
        <f>Questionnaire!F69</f>
        <v>1</v>
      </c>
      <c r="H46" s="40">
        <f t="shared" si="5"/>
        <v>1</v>
      </c>
      <c r="I46" s="35">
        <f t="shared" si="1"/>
        <v>0</v>
      </c>
      <c r="J46" s="41">
        <f t="shared" si="4"/>
        <v>0</v>
      </c>
    </row>
    <row r="47" spans="2:10" x14ac:dyDescent="0.35">
      <c r="B47" s="143"/>
      <c r="C47" s="5" t="s">
        <v>194</v>
      </c>
      <c r="D47" s="28" t="s">
        <v>66</v>
      </c>
      <c r="E47" s="45">
        <f>Questionnaire!E70</f>
        <v>0</v>
      </c>
      <c r="F47" s="39" t="str">
        <f>IF(E47='Data - Do not edit'!C120,1,IF(E47='Data - Do not edit'!C121,0,""))</f>
        <v/>
      </c>
      <c r="G47" s="38">
        <f>Questionnaire!F70</f>
        <v>1</v>
      </c>
      <c r="H47" s="40">
        <f t="shared" si="5"/>
        <v>1</v>
      </c>
      <c r="I47" s="35">
        <f t="shared" si="1"/>
        <v>0</v>
      </c>
      <c r="J47" s="41">
        <f t="shared" si="4"/>
        <v>0</v>
      </c>
    </row>
    <row r="48" spans="2:10" x14ac:dyDescent="0.35">
      <c r="B48" s="144"/>
      <c r="C48" s="139" t="s">
        <v>100</v>
      </c>
      <c r="D48" s="140"/>
      <c r="E48" s="140"/>
      <c r="F48" s="140"/>
      <c r="G48" s="141"/>
      <c r="H48" s="31">
        <f>SUM(H40:H47)</f>
        <v>8</v>
      </c>
      <c r="I48" s="12"/>
      <c r="J48" s="31">
        <f>IFERROR(SUM(J40:J47),"0")</f>
        <v>0</v>
      </c>
    </row>
    <row r="49" spans="2:10" x14ac:dyDescent="0.35">
      <c r="B49" s="142" t="s">
        <v>145</v>
      </c>
      <c r="C49" s="5" t="s">
        <v>195</v>
      </c>
      <c r="D49" s="28" t="s">
        <v>152</v>
      </c>
      <c r="E49" s="45">
        <f>Questionnaire!E75</f>
        <v>0</v>
      </c>
      <c r="F49" s="39" t="str">
        <f>IF(E49='Data - Do not edit'!C126,1,IF(E49='Data - Do not edit'!C127,0,""))</f>
        <v/>
      </c>
      <c r="G49" s="38">
        <f>Questionnaire!F75</f>
        <v>2</v>
      </c>
      <c r="H49" s="40">
        <f t="shared" ref="H49:H56" si="6">IF(E49="Not applicable","",G49*$D$15)</f>
        <v>2</v>
      </c>
      <c r="I49" s="35">
        <f t="shared" ref="I49:I55" si="7">IFERROR(F49*G49,0)</f>
        <v>0</v>
      </c>
      <c r="J49" s="41">
        <f t="shared" ref="J49:J56" si="8">IFERROR(I49,0)</f>
        <v>0</v>
      </c>
    </row>
    <row r="50" spans="2:10" x14ac:dyDescent="0.35">
      <c r="B50" s="143"/>
      <c r="C50" s="5" t="s">
        <v>195</v>
      </c>
      <c r="D50" s="28" t="s">
        <v>153</v>
      </c>
      <c r="E50" s="45">
        <f>Questionnaire!E76</f>
        <v>0</v>
      </c>
      <c r="F50" s="39" t="str">
        <f>IF(E50='Data - Do not edit'!C130,1,IF(E50='Data - Do not edit'!C131,0,""))</f>
        <v/>
      </c>
      <c r="G50" s="38">
        <f>Questionnaire!F76</f>
        <v>2</v>
      </c>
      <c r="H50" s="40">
        <f t="shared" si="6"/>
        <v>2</v>
      </c>
      <c r="I50" s="35">
        <f t="shared" si="7"/>
        <v>0</v>
      </c>
      <c r="J50" s="41">
        <f t="shared" si="8"/>
        <v>0</v>
      </c>
    </row>
    <row r="51" spans="2:10" x14ac:dyDescent="0.35">
      <c r="B51" s="143"/>
      <c r="C51" s="5" t="s">
        <v>195</v>
      </c>
      <c r="D51" s="28" t="s">
        <v>154</v>
      </c>
      <c r="E51" s="45">
        <f>Questionnaire!E77</f>
        <v>0</v>
      </c>
      <c r="F51" s="39" t="str">
        <f>IF(E51='Data - Do not edit'!C134,1,IF(E51='Data - Do not edit'!C135,0,""))</f>
        <v/>
      </c>
      <c r="G51" s="38">
        <f>Questionnaire!F77</f>
        <v>2</v>
      </c>
      <c r="H51" s="40">
        <f t="shared" si="6"/>
        <v>2</v>
      </c>
      <c r="I51" s="35">
        <f t="shared" si="7"/>
        <v>0</v>
      </c>
      <c r="J51" s="41">
        <f t="shared" si="8"/>
        <v>0</v>
      </c>
    </row>
    <row r="52" spans="2:10" x14ac:dyDescent="0.35">
      <c r="B52" s="143"/>
      <c r="C52" s="5" t="s">
        <v>195</v>
      </c>
      <c r="D52" s="28" t="s">
        <v>155</v>
      </c>
      <c r="E52" s="45">
        <f>Questionnaire!E78</f>
        <v>0</v>
      </c>
      <c r="F52" s="39" t="str">
        <f>IF(E52='Data - Do not edit'!C138,1,IF(E52='Data - Do not edit'!C139,0,""))</f>
        <v/>
      </c>
      <c r="G52" s="38">
        <f>Questionnaire!F78</f>
        <v>2</v>
      </c>
      <c r="H52" s="40">
        <f t="shared" si="6"/>
        <v>2</v>
      </c>
      <c r="I52" s="35">
        <f t="shared" si="7"/>
        <v>0</v>
      </c>
      <c r="J52" s="41">
        <f t="shared" si="8"/>
        <v>0</v>
      </c>
    </row>
    <row r="53" spans="2:10" x14ac:dyDescent="0.35">
      <c r="B53" s="143"/>
      <c r="C53" s="5" t="s">
        <v>57</v>
      </c>
      <c r="D53" s="28" t="s">
        <v>156</v>
      </c>
      <c r="E53" s="45">
        <f>Questionnaire!E79</f>
        <v>0</v>
      </c>
      <c r="F53" s="39" t="str">
        <f>IF(E53='Data - Do not edit'!C142,1,IF(E53='Data - Do not edit'!C143,0,""))</f>
        <v/>
      </c>
      <c r="G53" s="38">
        <f>Questionnaire!F79</f>
        <v>1</v>
      </c>
      <c r="H53" s="40">
        <f t="shared" si="6"/>
        <v>1</v>
      </c>
      <c r="I53" s="35">
        <f t="shared" si="7"/>
        <v>0</v>
      </c>
      <c r="J53" s="41">
        <f t="shared" si="8"/>
        <v>0</v>
      </c>
    </row>
    <row r="54" spans="2:10" x14ac:dyDescent="0.35">
      <c r="B54" s="143"/>
      <c r="C54" s="5" t="s">
        <v>57</v>
      </c>
      <c r="D54" s="28" t="s">
        <v>157</v>
      </c>
      <c r="E54" s="45">
        <f>Questionnaire!E80</f>
        <v>0</v>
      </c>
      <c r="F54" s="39" t="str">
        <f>IF(E54='Data - Do not edit'!C146,1,IF(E54='Data - Do not edit'!C147,0,""))</f>
        <v/>
      </c>
      <c r="G54" s="38">
        <f>Questionnaire!F80</f>
        <v>1</v>
      </c>
      <c r="H54" s="40">
        <f t="shared" si="6"/>
        <v>1</v>
      </c>
      <c r="I54" s="35">
        <f t="shared" si="7"/>
        <v>0</v>
      </c>
      <c r="J54" s="41">
        <f t="shared" si="8"/>
        <v>0</v>
      </c>
    </row>
    <row r="55" spans="2:10" x14ac:dyDescent="0.35">
      <c r="B55" s="143"/>
      <c r="C55" s="5" t="s">
        <v>57</v>
      </c>
      <c r="D55" s="28" t="s">
        <v>158</v>
      </c>
      <c r="E55" s="45">
        <f>Questionnaire!E81</f>
        <v>0</v>
      </c>
      <c r="F55" s="39" t="str">
        <f>IF(E55='Data - Do not edit'!C150,1,IF(E55='Data - Do not edit'!C151,0,""))</f>
        <v/>
      </c>
      <c r="G55" s="38">
        <f>Questionnaire!F81</f>
        <v>1</v>
      </c>
      <c r="H55" s="40">
        <f t="shared" si="6"/>
        <v>1</v>
      </c>
      <c r="I55" s="35">
        <f t="shared" si="7"/>
        <v>0</v>
      </c>
      <c r="J55" s="41">
        <f t="shared" si="8"/>
        <v>0</v>
      </c>
    </row>
    <row r="56" spans="2:10" x14ac:dyDescent="0.35">
      <c r="B56" s="143"/>
      <c r="C56" s="5" t="s">
        <v>57</v>
      </c>
      <c r="D56" s="28" t="s">
        <v>159</v>
      </c>
      <c r="E56" s="45">
        <f>Questionnaire!E82</f>
        <v>0</v>
      </c>
      <c r="F56" s="39" t="str">
        <f>IF(E56='Data - Do not edit'!C154,1,IF(E56='Data - Do not edit'!C155,0,""))</f>
        <v/>
      </c>
      <c r="G56" s="38">
        <f>Questionnaire!F82</f>
        <v>1</v>
      </c>
      <c r="H56" s="40">
        <f t="shared" si="6"/>
        <v>1</v>
      </c>
      <c r="I56" s="35">
        <f>IFERROR(F56*G56,0)</f>
        <v>0</v>
      </c>
      <c r="J56" s="41">
        <f t="shared" si="8"/>
        <v>0</v>
      </c>
    </row>
    <row r="57" spans="2:10" x14ac:dyDescent="0.35">
      <c r="B57" s="144"/>
      <c r="C57" s="139" t="s">
        <v>100</v>
      </c>
      <c r="D57" s="140"/>
      <c r="E57" s="140"/>
      <c r="F57" s="140"/>
      <c r="G57" s="141"/>
      <c r="H57" s="31">
        <f>SUM(H49:H56)</f>
        <v>12</v>
      </c>
      <c r="I57" s="12"/>
      <c r="J57" s="31">
        <f>IFERROR(SUM(J49:J56),"0")</f>
        <v>0</v>
      </c>
    </row>
    <row r="58" spans="2:10" x14ac:dyDescent="0.35">
      <c r="B58" s="139" t="s">
        <v>99</v>
      </c>
      <c r="C58" s="140"/>
      <c r="D58" s="140"/>
      <c r="E58" s="140"/>
      <c r="F58" s="140"/>
      <c r="G58" s="141"/>
      <c r="H58" s="31">
        <f>H21+H30+H39+H48+H57</f>
        <v>48</v>
      </c>
      <c r="I58" s="12"/>
      <c r="J58" s="31">
        <f>J21+J30+J39+J48+J57</f>
        <v>0</v>
      </c>
    </row>
  </sheetData>
  <sheetProtection sheet="1" objects="1" scenarios="1"/>
  <mergeCells count="14">
    <mergeCell ref="B9:B11"/>
    <mergeCell ref="B14:C14"/>
    <mergeCell ref="B58:G58"/>
    <mergeCell ref="B19:B21"/>
    <mergeCell ref="B22:B30"/>
    <mergeCell ref="B31:B39"/>
    <mergeCell ref="B40:B48"/>
    <mergeCell ref="C21:G21"/>
    <mergeCell ref="C30:G30"/>
    <mergeCell ref="C39:G39"/>
    <mergeCell ref="C48:G48"/>
    <mergeCell ref="B15:C15"/>
    <mergeCell ref="B49:B57"/>
    <mergeCell ref="C57:G57"/>
  </mergeCells>
  <pageMargins left="0.7" right="0.7" top="0.75" bottom="0.75" header="0.3" footer="0.3"/>
  <ignoredErrors>
    <ignoredError sqref="H39 H3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6808-1975-4C73-89DE-6AF06157A0AC}">
  <sheetPr codeName="Sheet8"/>
  <dimension ref="A1:D155"/>
  <sheetViews>
    <sheetView workbookViewId="0">
      <pane ySplit="3" topLeftCell="A4" activePane="bottomLeft" state="frozen"/>
      <selection pane="bottomLeft"/>
    </sheetView>
  </sheetViews>
  <sheetFormatPr defaultColWidth="8.81640625" defaultRowHeight="14.5" x14ac:dyDescent="0.35"/>
  <cols>
    <col min="1" max="1" width="1.81640625" style="43" customWidth="1"/>
    <col min="2" max="2" width="8.81640625" style="75"/>
    <col min="3" max="3" width="77.453125" style="75" customWidth="1"/>
    <col min="4" max="16384" width="8.81640625" style="75"/>
  </cols>
  <sheetData>
    <row r="1" spans="2:4" s="1" customFormat="1" x14ac:dyDescent="0.35"/>
    <row r="2" spans="2:4" s="1" customFormat="1" x14ac:dyDescent="0.35">
      <c r="B2" s="2" t="s">
        <v>22</v>
      </c>
    </row>
    <row r="3" spans="2:4" s="1" customFormat="1" x14ac:dyDescent="0.35"/>
    <row r="4" spans="2:4" s="50" customFormat="1" x14ac:dyDescent="0.35"/>
    <row r="5" spans="2:4" s="50" customFormat="1" x14ac:dyDescent="0.35">
      <c r="B5" s="50" t="s">
        <v>23</v>
      </c>
    </row>
    <row r="6" spans="2:4" s="50" customFormat="1" x14ac:dyDescent="0.35"/>
    <row r="7" spans="2:4" s="50" customFormat="1" x14ac:dyDescent="0.35">
      <c r="B7" s="76" t="s">
        <v>92</v>
      </c>
    </row>
    <row r="8" spans="2:4" s="43" customFormat="1" x14ac:dyDescent="0.35"/>
    <row r="9" spans="2:4" x14ac:dyDescent="0.35">
      <c r="B9" s="75" t="s">
        <v>67</v>
      </c>
    </row>
    <row r="11" spans="2:4" x14ac:dyDescent="0.35">
      <c r="B11" s="77" t="s">
        <v>37</v>
      </c>
      <c r="C11" s="75" t="s">
        <v>160</v>
      </c>
      <c r="D11" s="72"/>
    </row>
    <row r="12" spans="2:4" x14ac:dyDescent="0.35">
      <c r="B12" s="77" t="s">
        <v>4</v>
      </c>
      <c r="C12" s="75" t="s">
        <v>161</v>
      </c>
    </row>
    <row r="13" spans="2:4" x14ac:dyDescent="0.35">
      <c r="B13" s="77" t="s">
        <v>5</v>
      </c>
      <c r="C13" s="75" t="s">
        <v>105</v>
      </c>
    </row>
    <row r="14" spans="2:4" x14ac:dyDescent="0.35">
      <c r="B14" s="77" t="s">
        <v>83</v>
      </c>
      <c r="C14" s="75" t="s">
        <v>102</v>
      </c>
    </row>
    <row r="15" spans="2:4" x14ac:dyDescent="0.35">
      <c r="B15" s="77"/>
    </row>
    <row r="16" spans="2:4" x14ac:dyDescent="0.35">
      <c r="B16" s="77" t="s">
        <v>146</v>
      </c>
      <c r="C16" s="75" t="s">
        <v>162</v>
      </c>
      <c r="D16" s="72"/>
    </row>
    <row r="17" spans="2:4" x14ac:dyDescent="0.35">
      <c r="B17" s="77" t="s">
        <v>4</v>
      </c>
      <c r="C17" s="75" t="s">
        <v>94</v>
      </c>
    </row>
    <row r="18" spans="2:4" x14ac:dyDescent="0.35">
      <c r="B18" s="77" t="s">
        <v>5</v>
      </c>
      <c r="C18" s="75" t="s">
        <v>93</v>
      </c>
    </row>
    <row r="19" spans="2:4" x14ac:dyDescent="0.35">
      <c r="B19" s="77" t="s">
        <v>83</v>
      </c>
      <c r="C19" s="75" t="s">
        <v>103</v>
      </c>
    </row>
    <row r="20" spans="2:4" x14ac:dyDescent="0.35">
      <c r="B20" s="77"/>
    </row>
    <row r="21" spans="2:4" x14ac:dyDescent="0.35">
      <c r="B21" s="75" t="s">
        <v>163</v>
      </c>
    </row>
    <row r="23" spans="2:4" x14ac:dyDescent="0.35">
      <c r="B23" s="77" t="s">
        <v>38</v>
      </c>
      <c r="C23" s="75" t="s">
        <v>164</v>
      </c>
      <c r="D23" s="72"/>
    </row>
    <row r="24" spans="2:4" x14ac:dyDescent="0.35">
      <c r="B24" s="77" t="s">
        <v>4</v>
      </c>
      <c r="C24" s="75" t="s">
        <v>6</v>
      </c>
    </row>
    <row r="25" spans="2:4" x14ac:dyDescent="0.35">
      <c r="B25" s="77" t="s">
        <v>5</v>
      </c>
      <c r="C25" s="75" t="s">
        <v>7</v>
      </c>
    </row>
    <row r="26" spans="2:4" x14ac:dyDescent="0.35">
      <c r="B26" s="77"/>
    </row>
    <row r="27" spans="2:4" x14ac:dyDescent="0.35">
      <c r="B27" s="77" t="s">
        <v>39</v>
      </c>
      <c r="C27" s="75" t="s">
        <v>190</v>
      </c>
    </row>
    <row r="28" spans="2:4" x14ac:dyDescent="0.35">
      <c r="B28" s="77" t="s">
        <v>4</v>
      </c>
      <c r="C28" s="75" t="s">
        <v>6</v>
      </c>
    </row>
    <row r="29" spans="2:4" x14ac:dyDescent="0.35">
      <c r="B29" s="77" t="s">
        <v>5</v>
      </c>
      <c r="C29" s="75" t="s">
        <v>7</v>
      </c>
    </row>
    <row r="30" spans="2:4" x14ac:dyDescent="0.35">
      <c r="B30" s="77"/>
    </row>
    <row r="31" spans="2:4" x14ac:dyDescent="0.35">
      <c r="B31" s="77" t="s">
        <v>40</v>
      </c>
      <c r="C31" s="75" t="s">
        <v>199</v>
      </c>
    </row>
    <row r="32" spans="2:4" x14ac:dyDescent="0.35">
      <c r="B32" s="77" t="s">
        <v>4</v>
      </c>
      <c r="C32" s="75" t="s">
        <v>6</v>
      </c>
    </row>
    <row r="33" spans="2:3" x14ac:dyDescent="0.35">
      <c r="B33" s="77" t="s">
        <v>5</v>
      </c>
      <c r="C33" s="75" t="s">
        <v>7</v>
      </c>
    </row>
    <row r="34" spans="2:3" x14ac:dyDescent="0.35">
      <c r="B34" s="77"/>
    </row>
    <row r="35" spans="2:3" x14ac:dyDescent="0.35">
      <c r="B35" s="77" t="s">
        <v>41</v>
      </c>
      <c r="C35" s="75" t="s">
        <v>165</v>
      </c>
    </row>
    <row r="36" spans="2:3" x14ac:dyDescent="0.35">
      <c r="B36" s="77" t="s">
        <v>4</v>
      </c>
      <c r="C36" s="75" t="s">
        <v>6</v>
      </c>
    </row>
    <row r="37" spans="2:3" x14ac:dyDescent="0.35">
      <c r="B37" s="77" t="s">
        <v>5</v>
      </c>
      <c r="C37" s="75" t="s">
        <v>7</v>
      </c>
    </row>
    <row r="39" spans="2:3" ht="58" x14ac:dyDescent="0.35">
      <c r="B39" s="78" t="s">
        <v>42</v>
      </c>
      <c r="C39" s="84" t="s">
        <v>200</v>
      </c>
    </row>
    <row r="40" spans="2:3" x14ac:dyDescent="0.35">
      <c r="B40" s="77" t="s">
        <v>4</v>
      </c>
      <c r="C40" s="75" t="s">
        <v>6</v>
      </c>
    </row>
    <row r="41" spans="2:3" x14ac:dyDescent="0.35">
      <c r="B41" s="77" t="s">
        <v>5</v>
      </c>
      <c r="C41" s="75" t="s">
        <v>7</v>
      </c>
    </row>
    <row r="42" spans="2:3" x14ac:dyDescent="0.35">
      <c r="B42" s="77"/>
    </row>
    <row r="43" spans="2:3" x14ac:dyDescent="0.35">
      <c r="B43" s="78" t="s">
        <v>43</v>
      </c>
      <c r="C43" s="75" t="s">
        <v>166</v>
      </c>
    </row>
    <row r="44" spans="2:3" x14ac:dyDescent="0.35">
      <c r="B44" s="77" t="s">
        <v>4</v>
      </c>
      <c r="C44" s="75" t="s">
        <v>6</v>
      </c>
    </row>
    <row r="45" spans="2:3" x14ac:dyDescent="0.35">
      <c r="B45" s="77" t="s">
        <v>5</v>
      </c>
      <c r="C45" s="75" t="s">
        <v>7</v>
      </c>
    </row>
    <row r="47" spans="2:3" x14ac:dyDescent="0.35">
      <c r="B47" s="78" t="s">
        <v>44</v>
      </c>
      <c r="C47" s="75" t="s">
        <v>167</v>
      </c>
    </row>
    <row r="48" spans="2:3" x14ac:dyDescent="0.35">
      <c r="B48" s="77" t="s">
        <v>4</v>
      </c>
      <c r="C48" s="75" t="s">
        <v>6</v>
      </c>
    </row>
    <row r="49" spans="2:3" x14ac:dyDescent="0.35">
      <c r="B49" s="77" t="s">
        <v>5</v>
      </c>
      <c r="C49" s="75" t="s">
        <v>7</v>
      </c>
    </row>
    <row r="51" spans="2:3" x14ac:dyDescent="0.35">
      <c r="B51" s="78" t="s">
        <v>62</v>
      </c>
      <c r="C51" s="75" t="s">
        <v>168</v>
      </c>
    </row>
    <row r="52" spans="2:3" x14ac:dyDescent="0.35">
      <c r="B52" s="77" t="s">
        <v>4</v>
      </c>
      <c r="C52" s="75" t="s">
        <v>6</v>
      </c>
    </row>
    <row r="53" spans="2:3" x14ac:dyDescent="0.35">
      <c r="B53" s="77" t="s">
        <v>5</v>
      </c>
      <c r="C53" s="75" t="s">
        <v>7</v>
      </c>
    </row>
    <row r="54" spans="2:3" x14ac:dyDescent="0.35">
      <c r="B54" s="77"/>
    </row>
    <row r="55" spans="2:3" x14ac:dyDescent="0.35">
      <c r="B55" s="75" t="s">
        <v>169</v>
      </c>
    </row>
    <row r="57" spans="2:3" x14ac:dyDescent="0.35">
      <c r="B57" s="77" t="s">
        <v>45</v>
      </c>
      <c r="C57" s="75" t="s">
        <v>189</v>
      </c>
    </row>
    <row r="58" spans="2:3" x14ac:dyDescent="0.35">
      <c r="B58" s="77" t="s">
        <v>4</v>
      </c>
      <c r="C58" s="75" t="s">
        <v>6</v>
      </c>
    </row>
    <row r="59" spans="2:3" x14ac:dyDescent="0.35">
      <c r="B59" s="77" t="s">
        <v>5</v>
      </c>
      <c r="C59" s="75" t="s">
        <v>7</v>
      </c>
    </row>
    <row r="61" spans="2:3" x14ac:dyDescent="0.35">
      <c r="B61" s="77" t="s">
        <v>46</v>
      </c>
      <c r="C61" s="75" t="s">
        <v>188</v>
      </c>
    </row>
    <row r="62" spans="2:3" x14ac:dyDescent="0.35">
      <c r="B62" s="77" t="s">
        <v>4</v>
      </c>
      <c r="C62" s="75" t="s">
        <v>6</v>
      </c>
    </row>
    <row r="63" spans="2:3" x14ac:dyDescent="0.35">
      <c r="B63" s="77" t="s">
        <v>5</v>
      </c>
      <c r="C63" s="75" t="s">
        <v>7</v>
      </c>
    </row>
    <row r="65" spans="2:3" x14ac:dyDescent="0.35">
      <c r="B65" s="77" t="s">
        <v>47</v>
      </c>
      <c r="C65" s="75" t="s">
        <v>187</v>
      </c>
    </row>
    <row r="66" spans="2:3" x14ac:dyDescent="0.35">
      <c r="B66" s="77" t="s">
        <v>4</v>
      </c>
      <c r="C66" s="75" t="s">
        <v>6</v>
      </c>
    </row>
    <row r="67" spans="2:3" x14ac:dyDescent="0.35">
      <c r="B67" s="77" t="s">
        <v>5</v>
      </c>
      <c r="C67" s="75" t="s">
        <v>7</v>
      </c>
    </row>
    <row r="69" spans="2:3" x14ac:dyDescent="0.35">
      <c r="B69" s="77" t="s">
        <v>48</v>
      </c>
      <c r="C69" s="75" t="s">
        <v>170</v>
      </c>
    </row>
    <row r="70" spans="2:3" x14ac:dyDescent="0.35">
      <c r="B70" s="77" t="s">
        <v>4</v>
      </c>
      <c r="C70" s="75" t="s">
        <v>6</v>
      </c>
    </row>
    <row r="71" spans="2:3" x14ac:dyDescent="0.35">
      <c r="B71" s="77" t="s">
        <v>5</v>
      </c>
      <c r="C71" s="75" t="s">
        <v>7</v>
      </c>
    </row>
    <row r="73" spans="2:3" x14ac:dyDescent="0.35">
      <c r="B73" s="77" t="s">
        <v>49</v>
      </c>
      <c r="C73" s="75" t="s">
        <v>206</v>
      </c>
    </row>
    <row r="74" spans="2:3" x14ac:dyDescent="0.35">
      <c r="B74" s="77" t="s">
        <v>4</v>
      </c>
      <c r="C74" s="75" t="s">
        <v>6</v>
      </c>
    </row>
    <row r="75" spans="2:3" x14ac:dyDescent="0.35">
      <c r="B75" s="77" t="s">
        <v>5</v>
      </c>
      <c r="C75" s="75" t="s">
        <v>7</v>
      </c>
    </row>
    <row r="77" spans="2:3" x14ac:dyDescent="0.35">
      <c r="B77" s="77" t="s">
        <v>50</v>
      </c>
      <c r="C77" s="75" t="s">
        <v>212</v>
      </c>
    </row>
    <row r="78" spans="2:3" x14ac:dyDescent="0.35">
      <c r="B78" s="77" t="s">
        <v>4</v>
      </c>
      <c r="C78" s="75" t="s">
        <v>6</v>
      </c>
    </row>
    <row r="79" spans="2:3" x14ac:dyDescent="0.35">
      <c r="B79" s="77" t="s">
        <v>5</v>
      </c>
      <c r="C79" s="75" t="s">
        <v>7</v>
      </c>
    </row>
    <row r="81" spans="2:4" x14ac:dyDescent="0.35">
      <c r="B81" s="77" t="s">
        <v>51</v>
      </c>
      <c r="C81" s="75" t="s">
        <v>186</v>
      </c>
    </row>
    <row r="82" spans="2:4" x14ac:dyDescent="0.35">
      <c r="B82" s="77" t="s">
        <v>4</v>
      </c>
      <c r="C82" s="75" t="s">
        <v>6</v>
      </c>
    </row>
    <row r="83" spans="2:4" x14ac:dyDescent="0.35">
      <c r="B83" s="77" t="s">
        <v>5</v>
      </c>
      <c r="C83" s="75" t="s">
        <v>7</v>
      </c>
    </row>
    <row r="84" spans="2:4" x14ac:dyDescent="0.35">
      <c r="B84" s="77"/>
    </row>
    <row r="85" spans="2:4" x14ac:dyDescent="0.35">
      <c r="B85" s="77" t="s">
        <v>52</v>
      </c>
      <c r="C85" s="75" t="s">
        <v>185</v>
      </c>
    </row>
    <row r="86" spans="2:4" x14ac:dyDescent="0.35">
      <c r="B86" s="77" t="s">
        <v>4</v>
      </c>
      <c r="C86" s="75" t="s">
        <v>6</v>
      </c>
    </row>
    <row r="87" spans="2:4" x14ac:dyDescent="0.35">
      <c r="B87" s="77" t="s">
        <v>5</v>
      </c>
      <c r="C87" s="75" t="s">
        <v>7</v>
      </c>
    </row>
    <row r="88" spans="2:4" x14ac:dyDescent="0.35">
      <c r="B88" s="77"/>
    </row>
    <row r="89" spans="2:4" x14ac:dyDescent="0.35">
      <c r="B89" s="75" t="s">
        <v>125</v>
      </c>
    </row>
    <row r="91" spans="2:4" x14ac:dyDescent="0.35">
      <c r="B91" s="77" t="s">
        <v>58</v>
      </c>
      <c r="C91" s="75" t="s">
        <v>171</v>
      </c>
    </row>
    <row r="92" spans="2:4" x14ac:dyDescent="0.35">
      <c r="B92" s="77" t="s">
        <v>4</v>
      </c>
      <c r="C92" s="75" t="s">
        <v>6</v>
      </c>
    </row>
    <row r="93" spans="2:4" x14ac:dyDescent="0.35">
      <c r="B93" s="77" t="s">
        <v>5</v>
      </c>
      <c r="C93" s="75" t="s">
        <v>7</v>
      </c>
    </row>
    <row r="95" spans="2:4" x14ac:dyDescent="0.35">
      <c r="B95" s="77" t="s">
        <v>59</v>
      </c>
      <c r="C95" s="75" t="s">
        <v>172</v>
      </c>
      <c r="D95" s="72"/>
    </row>
    <row r="96" spans="2:4" x14ac:dyDescent="0.35">
      <c r="B96" s="77" t="s">
        <v>4</v>
      </c>
      <c r="C96" s="75" t="s">
        <v>6</v>
      </c>
    </row>
    <row r="97" spans="2:3" x14ac:dyDescent="0.35">
      <c r="B97" s="77" t="s">
        <v>5</v>
      </c>
      <c r="C97" s="75" t="s">
        <v>7</v>
      </c>
    </row>
    <row r="99" spans="2:3" x14ac:dyDescent="0.35">
      <c r="B99" s="77" t="s">
        <v>63</v>
      </c>
      <c r="C99" s="75" t="s">
        <v>184</v>
      </c>
    </row>
    <row r="100" spans="2:3" x14ac:dyDescent="0.35">
      <c r="B100" s="77" t="s">
        <v>4</v>
      </c>
      <c r="C100" s="75" t="s">
        <v>6</v>
      </c>
    </row>
    <row r="101" spans="2:3" x14ac:dyDescent="0.35">
      <c r="B101" s="77" t="s">
        <v>5</v>
      </c>
      <c r="C101" s="75" t="s">
        <v>7</v>
      </c>
    </row>
    <row r="103" spans="2:3" x14ac:dyDescent="0.35">
      <c r="B103" s="77" t="s">
        <v>64</v>
      </c>
      <c r="C103" s="75" t="s">
        <v>173</v>
      </c>
    </row>
    <row r="104" spans="2:3" x14ac:dyDescent="0.35">
      <c r="B104" s="77" t="s">
        <v>4</v>
      </c>
      <c r="C104" s="75" t="s">
        <v>6</v>
      </c>
    </row>
    <row r="105" spans="2:3" x14ac:dyDescent="0.35">
      <c r="B105" s="77" t="s">
        <v>5</v>
      </c>
      <c r="C105" s="75" t="s">
        <v>7</v>
      </c>
    </row>
    <row r="107" spans="2:3" x14ac:dyDescent="0.35">
      <c r="B107" s="77" t="s">
        <v>60</v>
      </c>
      <c r="C107" s="75" t="s">
        <v>213</v>
      </c>
    </row>
    <row r="108" spans="2:3" x14ac:dyDescent="0.35">
      <c r="B108" s="77" t="s">
        <v>4</v>
      </c>
      <c r="C108" s="75" t="s">
        <v>6</v>
      </c>
    </row>
    <row r="109" spans="2:3" x14ac:dyDescent="0.35">
      <c r="B109" s="77" t="s">
        <v>5</v>
      </c>
      <c r="C109" s="75" t="s">
        <v>7</v>
      </c>
    </row>
    <row r="111" spans="2:3" x14ac:dyDescent="0.35">
      <c r="B111" s="77" t="s">
        <v>61</v>
      </c>
      <c r="C111" s="75" t="s">
        <v>174</v>
      </c>
    </row>
    <row r="112" spans="2:3" x14ac:dyDescent="0.35">
      <c r="B112" s="77" t="s">
        <v>4</v>
      </c>
      <c r="C112" s="75" t="s">
        <v>6</v>
      </c>
    </row>
    <row r="113" spans="2:3" x14ac:dyDescent="0.35">
      <c r="B113" s="77" t="s">
        <v>5</v>
      </c>
      <c r="C113" s="75" t="s">
        <v>7</v>
      </c>
    </row>
    <row r="115" spans="2:3" x14ac:dyDescent="0.35">
      <c r="B115" s="77" t="s">
        <v>65</v>
      </c>
      <c r="C115" s="75" t="s">
        <v>209</v>
      </c>
    </row>
    <row r="116" spans="2:3" x14ac:dyDescent="0.35">
      <c r="B116" s="77" t="s">
        <v>4</v>
      </c>
      <c r="C116" s="75" t="s">
        <v>6</v>
      </c>
    </row>
    <row r="117" spans="2:3" x14ac:dyDescent="0.35">
      <c r="B117" s="77" t="s">
        <v>5</v>
      </c>
      <c r="C117" s="75" t="s">
        <v>7</v>
      </c>
    </row>
    <row r="119" spans="2:3" x14ac:dyDescent="0.35">
      <c r="B119" s="77" t="s">
        <v>66</v>
      </c>
      <c r="C119" s="75" t="s">
        <v>214</v>
      </c>
    </row>
    <row r="120" spans="2:3" x14ac:dyDescent="0.35">
      <c r="B120" s="77" t="s">
        <v>4</v>
      </c>
      <c r="C120" s="75" t="s">
        <v>6</v>
      </c>
    </row>
    <row r="121" spans="2:3" x14ac:dyDescent="0.35">
      <c r="B121" s="77" t="s">
        <v>5</v>
      </c>
      <c r="C121" s="75" t="s">
        <v>7</v>
      </c>
    </row>
    <row r="123" spans="2:3" x14ac:dyDescent="0.35">
      <c r="B123" s="75" t="s">
        <v>175</v>
      </c>
    </row>
    <row r="125" spans="2:3" x14ac:dyDescent="0.35">
      <c r="B125" s="77" t="s">
        <v>152</v>
      </c>
      <c r="C125" s="75" t="s">
        <v>215</v>
      </c>
    </row>
    <row r="126" spans="2:3" x14ac:dyDescent="0.35">
      <c r="B126" s="77" t="s">
        <v>4</v>
      </c>
      <c r="C126" s="75" t="s">
        <v>6</v>
      </c>
    </row>
    <row r="127" spans="2:3" x14ac:dyDescent="0.35">
      <c r="B127" s="77" t="s">
        <v>5</v>
      </c>
      <c r="C127" s="75" t="s">
        <v>7</v>
      </c>
    </row>
    <row r="129" spans="2:3" x14ac:dyDescent="0.35">
      <c r="B129" s="77" t="s">
        <v>153</v>
      </c>
      <c r="C129" s="75" t="s">
        <v>216</v>
      </c>
    </row>
    <row r="130" spans="2:3" x14ac:dyDescent="0.35">
      <c r="B130" s="77" t="s">
        <v>4</v>
      </c>
      <c r="C130" s="75" t="s">
        <v>6</v>
      </c>
    </row>
    <row r="131" spans="2:3" x14ac:dyDescent="0.35">
      <c r="B131" s="77" t="s">
        <v>5</v>
      </c>
      <c r="C131" s="75" t="s">
        <v>7</v>
      </c>
    </row>
    <row r="133" spans="2:3" x14ac:dyDescent="0.35">
      <c r="B133" s="77" t="s">
        <v>154</v>
      </c>
      <c r="C133" s="75" t="s">
        <v>176</v>
      </c>
    </row>
    <row r="134" spans="2:3" x14ac:dyDescent="0.35">
      <c r="B134" s="77" t="s">
        <v>4</v>
      </c>
      <c r="C134" s="75" t="s">
        <v>201</v>
      </c>
    </row>
    <row r="135" spans="2:3" x14ac:dyDescent="0.35">
      <c r="B135" s="77" t="s">
        <v>5</v>
      </c>
      <c r="C135" s="75" t="s">
        <v>196</v>
      </c>
    </row>
    <row r="137" spans="2:3" x14ac:dyDescent="0.35">
      <c r="B137" s="77" t="s">
        <v>155</v>
      </c>
      <c r="C137" s="75" t="s">
        <v>183</v>
      </c>
    </row>
    <row r="138" spans="2:3" x14ac:dyDescent="0.35">
      <c r="B138" s="77" t="s">
        <v>4</v>
      </c>
      <c r="C138" s="75" t="s">
        <v>6</v>
      </c>
    </row>
    <row r="139" spans="2:3" x14ac:dyDescent="0.35">
      <c r="B139" s="77" t="s">
        <v>5</v>
      </c>
      <c r="C139" s="75" t="s">
        <v>7</v>
      </c>
    </row>
    <row r="141" spans="2:3" x14ac:dyDescent="0.35">
      <c r="B141" s="77" t="s">
        <v>156</v>
      </c>
      <c r="C141" s="75" t="s">
        <v>182</v>
      </c>
    </row>
    <row r="142" spans="2:3" x14ac:dyDescent="0.35">
      <c r="B142" s="77" t="s">
        <v>4</v>
      </c>
      <c r="C142" s="75" t="s">
        <v>6</v>
      </c>
    </row>
    <row r="143" spans="2:3" x14ac:dyDescent="0.35">
      <c r="B143" s="77" t="s">
        <v>5</v>
      </c>
      <c r="C143" s="75" t="s">
        <v>7</v>
      </c>
    </row>
    <row r="145" spans="2:3" x14ac:dyDescent="0.35">
      <c r="B145" s="77" t="s">
        <v>157</v>
      </c>
      <c r="C145" s="75" t="s">
        <v>177</v>
      </c>
    </row>
    <row r="146" spans="2:3" x14ac:dyDescent="0.35">
      <c r="B146" s="77" t="s">
        <v>4</v>
      </c>
      <c r="C146" s="75" t="s">
        <v>6</v>
      </c>
    </row>
    <row r="147" spans="2:3" x14ac:dyDescent="0.35">
      <c r="B147" s="77" t="s">
        <v>5</v>
      </c>
      <c r="C147" s="75" t="s">
        <v>7</v>
      </c>
    </row>
    <row r="149" spans="2:3" x14ac:dyDescent="0.35">
      <c r="B149" s="77" t="s">
        <v>158</v>
      </c>
      <c r="C149" s="75" t="s">
        <v>178</v>
      </c>
    </row>
    <row r="150" spans="2:3" x14ac:dyDescent="0.35">
      <c r="B150" s="77" t="s">
        <v>4</v>
      </c>
      <c r="C150" s="75" t="s">
        <v>6</v>
      </c>
    </row>
    <row r="151" spans="2:3" x14ac:dyDescent="0.35">
      <c r="B151" s="77" t="s">
        <v>5</v>
      </c>
      <c r="C151" s="75" t="s">
        <v>7</v>
      </c>
    </row>
    <row r="153" spans="2:3" x14ac:dyDescent="0.35">
      <c r="B153" s="77" t="s">
        <v>159</v>
      </c>
      <c r="C153" s="75" t="s">
        <v>181</v>
      </c>
    </row>
    <row r="154" spans="2:3" x14ac:dyDescent="0.35">
      <c r="B154" s="77" t="s">
        <v>4</v>
      </c>
      <c r="C154" s="75" t="s">
        <v>6</v>
      </c>
    </row>
    <row r="155" spans="2:3" x14ac:dyDescent="0.35">
      <c r="B155" s="77" t="s">
        <v>5</v>
      </c>
      <c r="C155" s="75" t="s">
        <v>7</v>
      </c>
    </row>
  </sheetData>
  <sheetProtection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c1b4742-accf-4a89-b6dc-0b4549962e6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0E96E295BD24449780EEEEE05611EC" ma:contentTypeVersion="10" ma:contentTypeDescription="Create a new document." ma:contentTypeScope="" ma:versionID="ff15bdefd16983b7e78ec89b2cc5a8b6">
  <xsd:schema xmlns:xsd="http://www.w3.org/2001/XMLSchema" xmlns:xs="http://www.w3.org/2001/XMLSchema" xmlns:p="http://schemas.microsoft.com/office/2006/metadata/properties" xmlns:ns3="4c1b4742-accf-4a89-b6dc-0b4549962e67" targetNamespace="http://schemas.microsoft.com/office/2006/metadata/properties" ma:root="true" ma:fieldsID="6fa35f7123db893881172ba40a817e3f" ns3:_="">
    <xsd:import namespace="4c1b4742-accf-4a89-b6dc-0b4549962e6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b4742-accf-4a89-b6dc-0b4549962e6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3FA58A-F2C0-4EDA-88C7-134376EC3C30}">
  <ds:schemaRefs>
    <ds:schemaRef ds:uri="http://schemas.openxmlformats.org/package/2006/metadata/core-properties"/>
    <ds:schemaRef ds:uri="http://purl.org/dc/dcmitype/"/>
    <ds:schemaRef ds:uri="http://schemas.microsoft.com/office/2006/documentManagement/types"/>
    <ds:schemaRef ds:uri="4c1b4742-accf-4a89-b6dc-0b4549962e67"/>
    <ds:schemaRef ds:uri="http://schemas.microsoft.com/office/infopath/2007/PartnerControls"/>
    <ds:schemaRef ds:uri="http://purl.org/dc/elements/1.1/"/>
    <ds:schemaRef ds:uri="http://www.w3.org/XML/1998/namespace"/>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803E61AE-C17E-4F65-9F7C-E2F695B2A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b4742-accf-4a89-b6dc-0b4549962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0AE9C5-7E6E-4B6D-9EC7-068863F4A9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Objectives and Context</vt:lpstr>
      <vt:lpstr>How to use</vt:lpstr>
      <vt:lpstr>Score summary</vt:lpstr>
      <vt:lpstr>Questionnaire</vt:lpstr>
      <vt:lpstr>Scoring - Do not edit</vt:lpstr>
      <vt:lpstr>Data - Do not edit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 Ahmad</dc:creator>
  <cp:lastModifiedBy>Yash Ajmera</cp:lastModifiedBy>
  <dcterms:created xsi:type="dcterms:W3CDTF">2015-06-05T18:17:20Z</dcterms:created>
  <dcterms:modified xsi:type="dcterms:W3CDTF">2026-08-15T07:37:15Z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0x010100AD0E96E295BD24449780EEEEE05611EC</vt:lpwstr>
  </property>
</Properties>
</file>